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第一批库点名单（51个点）" sheetId="1" r:id="rId1"/>
  </sheets>
  <definedNames>
    <definedName name="_xlnm.Print_Area" localSheetId="0">'第一批库点名单（51个点）'!$A$1:$I$96</definedName>
    <definedName name="_xlnm.Print_Titles" localSheetId="0">'第一批库点名单（51个点）'!$1:$3</definedName>
  </definedNames>
  <calcPr fullCalcOnLoad="1"/>
</workbook>
</file>

<file path=xl/sharedStrings.xml><?xml version="1.0" encoding="utf-8"?>
<sst xmlns="http://schemas.openxmlformats.org/spreadsheetml/2006/main" count="379" uniqueCount="244">
  <si>
    <t>附件：</t>
  </si>
  <si>
    <t>湖北省2021年第一批中晚籼稻最低收购价收储库点名单</t>
  </si>
  <si>
    <t>直属企业（承贷企业）</t>
  </si>
  <si>
    <t>委托收储企业名称</t>
  </si>
  <si>
    <t>实际收储库点名称</t>
  </si>
  <si>
    <t>所在地县市</t>
  </si>
  <si>
    <t>详细地址</t>
  </si>
  <si>
    <t>联系方式</t>
  </si>
  <si>
    <t>确定收储库点的单位</t>
  </si>
  <si>
    <t>拟利用完好空仓容</t>
  </si>
  <si>
    <t>备注</t>
  </si>
  <si>
    <t>中储粮大冶直属库有限公司</t>
  </si>
  <si>
    <t>大冶市区粮食购销公司</t>
  </si>
  <si>
    <t>大冶市区粮食购销公司中心粮库</t>
  </si>
  <si>
    <t>大冶市</t>
  </si>
  <si>
    <t>大冶市罗家桥街道王家庄村王思川湾</t>
  </si>
  <si>
    <t>0714-3816197</t>
  </si>
  <si>
    <t>黄石市发展和改革委员会
中国农业发展银行黄石市分行
中储粮大冶直属库有限公司</t>
  </si>
  <si>
    <t>仅限3#、4#、7#、9#仓</t>
  </si>
  <si>
    <t>中央储备粮宜昌直属库有限公司</t>
  </si>
  <si>
    <t>枝江市国家粮食储备有限公司</t>
  </si>
  <si>
    <t>枝江市国家粮食储备有限公司中心库</t>
  </si>
  <si>
    <t>枝江市</t>
  </si>
  <si>
    <t>枝江市仙女工业园区仙女一路</t>
  </si>
  <si>
    <t>宜昌市发展和改革委员会
中国农业发展银行宜昌市分行
中央储备粮宜昌直属库有限公司</t>
  </si>
  <si>
    <t>仅限9#、11#仓</t>
  </si>
  <si>
    <t>当阳市神农粮食购销中心</t>
  </si>
  <si>
    <t>当阳市神农粮食购销中心先锋粮站</t>
  </si>
  <si>
    <t>当阳市</t>
  </si>
  <si>
    <t>当阳市半月镇先锋村</t>
  </si>
  <si>
    <t>仅限1#、2-1#、2-2#仓</t>
  </si>
  <si>
    <t>当阳市神农粮食购销中心光明粮站</t>
  </si>
  <si>
    <t>当阳市淯溪镇光明村</t>
  </si>
  <si>
    <t>仅限1#、2#、3#、4#、5#、6#、7#、8#仓</t>
  </si>
  <si>
    <t>中央储备库襄阳直属库有限公司</t>
  </si>
  <si>
    <t>湖北枣阳国家粮食储备库</t>
  </si>
  <si>
    <t>枣阳市</t>
  </si>
  <si>
    <t>枣阳市兴隆集火车站北侧</t>
  </si>
  <si>
    <t>襄阳市发展和改革委员会
中国农业发展银行襄阳市分行
中央储备粮襄阳直属库有限公司</t>
  </si>
  <si>
    <t>仅限2#、4#、5#、7#、8#、10#、15#、17#、18#、20#、22#、29#、32#仓</t>
  </si>
  <si>
    <t>湖北宜城国家粮食储备库</t>
  </si>
  <si>
    <t>宜城市</t>
  </si>
  <si>
    <t>宜城市雷河镇火车站大道北路29号</t>
  </si>
  <si>
    <t>仅限2#、11#、19#、21#、27#、32#仓</t>
  </si>
  <si>
    <t>南漳县粮油购销公司</t>
  </si>
  <si>
    <t>南漳县粮油购销公司城北粮库</t>
  </si>
  <si>
    <t>南漳县</t>
  </si>
  <si>
    <t>南漳县城关镇万山路220号</t>
  </si>
  <si>
    <t>仅限1#、2#、5#、6#、7#、8#仓</t>
  </si>
  <si>
    <t>湖北谷城黄坑国家粮食储备库</t>
  </si>
  <si>
    <t>谷城县</t>
  </si>
  <si>
    <t>湖北省谷城县城关镇黄坑村</t>
  </si>
  <si>
    <t>仅限20#、21#、23#仓</t>
  </si>
  <si>
    <t>湖北谷城黄坑国家粮食储备库盛康当铺站</t>
  </si>
  <si>
    <t>谷城县盛康镇当铺大王庙村</t>
  </si>
  <si>
    <t>仅限1#、2#、3#、7#、9#、10#仓</t>
  </si>
  <si>
    <t>湖北银鸿粮油实业有限公司</t>
  </si>
  <si>
    <t>湖北银鸿粮油实业有限公司冷集中心站</t>
  </si>
  <si>
    <t>谷城县冷集镇冷集街社区</t>
  </si>
  <si>
    <t>仅限4#、6#、7#、8#、9#、10#仓</t>
  </si>
  <si>
    <t>湖北银鸿粮油实业有限公司过山站</t>
  </si>
  <si>
    <t>谷城县城关镇过山口街</t>
  </si>
  <si>
    <t>保康县穗鑫粮油购销有限公司</t>
  </si>
  <si>
    <t>保康县穗鑫粮油购销有限公司黄堡中心库</t>
  </si>
  <si>
    <t>保康县</t>
  </si>
  <si>
    <t>保康县黄堡镇大坪村六组</t>
  </si>
  <si>
    <t>0710-5812509</t>
  </si>
  <si>
    <t>仅限36#、39#仓</t>
  </si>
  <si>
    <t>湖北老河口国家粮食储备库</t>
  </si>
  <si>
    <t>湖北老河口国家粮食储备库秦集粮站</t>
  </si>
  <si>
    <t>老河口市</t>
  </si>
  <si>
    <t>老河口市薛集镇秦集乡</t>
  </si>
  <si>
    <t>仅限3#、4#、5#、6#、7#仓</t>
  </si>
  <si>
    <t>湖北老河口国家粮食储备库袁冲粮站</t>
  </si>
  <si>
    <t>老河口市袁冲乡兴袁路2号</t>
  </si>
  <si>
    <t>仅限1#、2#、7#仓</t>
  </si>
  <si>
    <t>老河口禾谷粮油购销储备有限公司</t>
  </si>
  <si>
    <t>老河口禾谷粮油购销储备有限公司薛集粮站</t>
  </si>
  <si>
    <t>老河口市薛集镇老街11号</t>
  </si>
  <si>
    <t>仅限4#、5#、7#仓</t>
  </si>
  <si>
    <t>老河口禾谷粮油购销储备有限公司转运站</t>
  </si>
  <si>
    <t>老河口市仙人渡黄庄村一组</t>
  </si>
  <si>
    <t>仅限5#、6#仓</t>
  </si>
  <si>
    <t>中央储备粮荆门直属库有限公司</t>
  </si>
  <si>
    <t>荆门市东宝区子陵镇粮食收储公司</t>
  </si>
  <si>
    <t>荆门市东宝区子陵镇粮食收储公司南桥粮站</t>
  </si>
  <si>
    <t>东宝区</t>
  </si>
  <si>
    <t>荆门市东宝区子陵镇南桥村</t>
  </si>
  <si>
    <t>荆门市发展和改革委员会
中国农业发展银行荆门市分行
中央储备粮荆门直属库有限公司</t>
  </si>
  <si>
    <t>仅限4#、5#仓</t>
  </si>
  <si>
    <t>荆门市东宝区牌楼镇粮食收储公司</t>
  </si>
  <si>
    <t>荆门市东宝区牌楼镇粮食收储公司黄集粮站</t>
  </si>
  <si>
    <t>荆门市东宝区
牌楼镇泗水桥村</t>
  </si>
  <si>
    <t>仅限1#、2#、4#、5#、6#、7#仓</t>
  </si>
  <si>
    <t>荆门市东宝区漳河镇粮食收储公司</t>
  </si>
  <si>
    <t>荆门市东宝区漳河镇粮食收储公司却集粮站</t>
  </si>
  <si>
    <t>荆门市漳河新区漳河镇周集村</t>
  </si>
  <si>
    <t>仅限1#、2#、3#、4#仓</t>
  </si>
  <si>
    <t>湖北荆门余岭国家粮食储备库</t>
  </si>
  <si>
    <t>掇刀区</t>
  </si>
  <si>
    <t>荆门市高新区掇刀区团林铺镇团林村</t>
  </si>
  <si>
    <t>0724-2411782</t>
  </si>
  <si>
    <t>仅限3#、17#、18#仓</t>
  </si>
  <si>
    <t>荆门市掇刀区兴润粮食购销有限公司</t>
  </si>
  <si>
    <t>荆门市掇刀区兴润粮食购销有限公司张场粮站</t>
  </si>
  <si>
    <t>掇刀区团林镇团松林路8号</t>
  </si>
  <si>
    <t>仅限1#、3#仓</t>
  </si>
  <si>
    <t>荆门市掇刀区兴润粮食购销有限公司板庙粮站</t>
  </si>
  <si>
    <t>湖北省荆门市掇刀区李集中心粮库</t>
  </si>
  <si>
    <t>荆门市掇刀区团林镇姚庙村一组</t>
  </si>
  <si>
    <t>仅限3#、4#仓</t>
  </si>
  <si>
    <t>湖北荆门沙洋国家粮食储备库</t>
  </si>
  <si>
    <t>沙洋县</t>
  </si>
  <si>
    <t>荆门市沙洋县共建路16号</t>
  </si>
  <si>
    <t>0724-8559198</t>
  </si>
  <si>
    <t>仅限7#、8#、11#、12#、13#、14#、18#、19#仓</t>
  </si>
  <si>
    <t>湖北沙洋汇龙粮油产业发展有限公司</t>
  </si>
  <si>
    <t>湖北沙洋汇龙粮油产业发展有限公司五里刘集粮站</t>
  </si>
  <si>
    <t>荆门市沙洋县五里铺镇刘集村</t>
  </si>
  <si>
    <t>仅限4#、5#、6#、7#仓</t>
  </si>
  <si>
    <t>湖北沙洋汇龙粮油产业发展有限公司十里粮站</t>
  </si>
  <si>
    <t>荆门市沙洋县十里铺镇十里居委会</t>
  </si>
  <si>
    <t>仅限4#、6#、7#仓</t>
  </si>
  <si>
    <t>湖北沙洋汇龙粮油产业发展有限公司纪山四方收购站</t>
  </si>
  <si>
    <t>湖北省荆门市沙洋县纪山镇丰收路1号</t>
  </si>
  <si>
    <t>仅限1#、3#、4#仓</t>
  </si>
  <si>
    <t>湖北沙洋汇龙粮油产业发展有限公司拾桥杨场收购站</t>
  </si>
  <si>
    <t>荆门市沙洋县拾桥镇杨场村</t>
  </si>
  <si>
    <t>仅限2#、3#仓</t>
  </si>
  <si>
    <t>湖北沙洋汇龙粮油产业发展有限公司后港陈家咀中心粮库</t>
  </si>
  <si>
    <t>湖北省荆门市沙洋县后港镇宋湖居委会</t>
  </si>
  <si>
    <t>仅限1#、2#、4#、5#、6#仓</t>
  </si>
  <si>
    <t>湖北沙洋汇龙粮油产业发展有限公司毛李收购站</t>
  </si>
  <si>
    <t>湖北省荆门市沙洋县毛李镇东升路72号</t>
  </si>
  <si>
    <t>仅限1#、4#、6#仓</t>
  </si>
  <si>
    <t>湖北沙洋汇龙粮油产业发展有限公司官垱大文收购站</t>
  </si>
  <si>
    <t>荆门市沙洋县官垱镇大文村</t>
  </si>
  <si>
    <t>仅限1#、2#、3#、4#、5#、6#、7#、8#、9#、10#仓</t>
  </si>
  <si>
    <t>湖北沙洋汇龙粮油产业发展有限公司高阳烟垢收购站</t>
  </si>
  <si>
    <t>荆门市沙洋县高阳镇烟垢村</t>
  </si>
  <si>
    <t>仅限3#、4#、5#、6#、7#、8#仓</t>
  </si>
  <si>
    <t>湖北沙洋汇龙粮油产业发展有限公司沈集粮库</t>
  </si>
  <si>
    <t>荆门市沙洋县沈集镇公坪村</t>
  </si>
  <si>
    <t>湖北沙洋汇龙粮油产业发展有限公司曾集粮库</t>
  </si>
  <si>
    <t>荆门市沙洋县曾集镇曾集居委会</t>
  </si>
  <si>
    <t>仅限1#、2#、3#、4#、5#仓</t>
  </si>
  <si>
    <t>湖北沙洋汇龙粮油产业发展有限公司曾集雷巷收购站</t>
  </si>
  <si>
    <t>湖北省荆门市沙洋县曾集镇雷巷村</t>
  </si>
  <si>
    <t>湖北钟祥国家粮食储备库</t>
  </si>
  <si>
    <t>湖北钟祥国家粮食储备库东库区</t>
  </si>
  <si>
    <t>钟祥市</t>
  </si>
  <si>
    <t>湖北省钟祥市双河镇官冲村三组</t>
  </si>
  <si>
    <t>0724-4838155</t>
  </si>
  <si>
    <t>仅限23#、24#、25#、31#、32#仓</t>
  </si>
  <si>
    <t>湖北京山国家粮食储备库</t>
  </si>
  <si>
    <t>京山市</t>
  </si>
  <si>
    <t>湖北京山经济开发区申公路5-1号</t>
  </si>
  <si>
    <t>0724-7322259</t>
  </si>
  <si>
    <t>中央储备粮孝感直属库有限公司</t>
  </si>
  <si>
    <t>应城市蒲阳粮食有限公司</t>
  </si>
  <si>
    <t>应城市蒲阳粮食有限公司应城库</t>
  </si>
  <si>
    <t>应城市</t>
  </si>
  <si>
    <t>应城市四里棚办事处张杨村左家湾1号</t>
  </si>
  <si>
    <t>0712-3223161</t>
  </si>
  <si>
    <t>孝感市发展和改革委员会
中国农业发展银行孝感市分行
中央储备粮孝感直属库有限公司</t>
  </si>
  <si>
    <t>仅限3#、9-1#、11#、12#、13#、14#、17#、18#、22#仓</t>
  </si>
  <si>
    <t>大悟县环城粮食储备有限公司</t>
  </si>
  <si>
    <t>大悟县环城粮食储备有限公司大新库区</t>
  </si>
  <si>
    <t>大悟县</t>
  </si>
  <si>
    <t>大悟县大新镇北冷街11号</t>
  </si>
  <si>
    <t>0712-7219313</t>
  </si>
  <si>
    <t>仅限2#、3#、4#、5#、6#仓</t>
  </si>
  <si>
    <t>中央储备粮荆州直属库有限公司</t>
  </si>
  <si>
    <t>湖北石首国家                         粮食储备库</t>
  </si>
  <si>
    <t>湖北石首国家粮食储备库徐家铺库区</t>
  </si>
  <si>
    <t>石首市</t>
  </si>
  <si>
    <t>石首市东方大道 398号</t>
  </si>
  <si>
    <t>荆州市发展和改革委员会
中国农业发展银行荆州市分行
中央储备粮荆州直属库有限公司</t>
  </si>
  <si>
    <t>仅限11#、18#、22#、24#、28#仓</t>
  </si>
  <si>
    <t>湖北公安国家粮食储备库</t>
  </si>
  <si>
    <t>湖北公安国家粮食储备库孟溪站</t>
  </si>
  <si>
    <t>公安县</t>
  </si>
  <si>
    <t>公安县孟家溪镇南街</t>
  </si>
  <si>
    <t>仅限6#、7#、8#、9#、10#、11#、12#、13#、14#、15#、16#、17#、18#、19#、20#、21#、22#、23#仓</t>
  </si>
  <si>
    <t>湖北松滋国家粮食储备库</t>
  </si>
  <si>
    <t>湖北松滋国家粮食储备库涴市收储站</t>
  </si>
  <si>
    <t>松滋市</t>
  </si>
  <si>
    <t>松滋市涴市镇
园艺路16号</t>
  </si>
  <si>
    <t>仅限1#、2#、3#、4#、5#、6#、7#仓</t>
  </si>
  <si>
    <t>中央储备粮黄冈直属库有限公司</t>
  </si>
  <si>
    <t>浠水县瑞琦粮食储备有限公司</t>
  </si>
  <si>
    <t>浠水县瑞琦粮食储备有限公司兰溪收纳库</t>
  </si>
  <si>
    <t>浠水县</t>
  </si>
  <si>
    <t>浠水县兰溪镇三泉村</t>
  </si>
  <si>
    <t>黄冈市发展和改革委员会
中国农业发展银行黄冈市分行
中央储备粮黄冈直属库有限公司</t>
  </si>
  <si>
    <t>中央储备粮咸宁直属库有限公司</t>
  </si>
  <si>
    <t>赤壁市丰谷储备粮管理有限公司</t>
  </si>
  <si>
    <t>赤壁市丰谷储备粮管理有限公司赤马港库</t>
  </si>
  <si>
    <t>赤壁市</t>
  </si>
  <si>
    <t>赤壁市陆水湖大道3号</t>
  </si>
  <si>
    <t>0715-5351735</t>
  </si>
  <si>
    <t>咸宁市发展和改革委员会
中国农业发展银行咸宁市分行
中央储备粮咸宁直属库有限公司</t>
  </si>
  <si>
    <t>仅限3#、15#、18#、20#仓</t>
  </si>
  <si>
    <t>嘉鱼县丰禾粮食储备有限公司</t>
  </si>
  <si>
    <t>嘉鱼县丰禾粮食储备有限公司潘湾站</t>
  </si>
  <si>
    <t>嘉鱼县</t>
  </si>
  <si>
    <t>嘉鱼县潘湾镇通江路127号</t>
  </si>
  <si>
    <t>0715-6625939</t>
  </si>
  <si>
    <t>仅限2#、4#、5#、7#、17#、18#仓</t>
  </si>
  <si>
    <t>中央储备粮随州直属库有限公司</t>
  </si>
  <si>
    <t>随州市曾都区国家粮油储备库</t>
  </si>
  <si>
    <t>曾都区</t>
  </si>
  <si>
    <t>曾都区南郊茶庵社区7号</t>
  </si>
  <si>
    <t>随州市发展和改革委员会
中国农业发展银行随州市分行
中央储备粮随州直属库有限公司</t>
  </si>
  <si>
    <t>仅限5-1#、5-2#、6-1#仓</t>
  </si>
  <si>
    <t>随县国家粮食储备库</t>
  </si>
  <si>
    <t>随县</t>
  </si>
  <si>
    <t>随县厉山镇北岗村4组</t>
  </si>
  <si>
    <t>仅限1#、2#、6#、11#、13#、14#仓</t>
  </si>
  <si>
    <t>中储粮鄂州直属库有限公司</t>
  </si>
  <si>
    <t>鄂州市粮油储备有限公司</t>
  </si>
  <si>
    <t>鄂城区</t>
  </si>
  <si>
    <t>鄂州市武昌大道6号</t>
  </si>
  <si>
    <t>0711-5909873</t>
  </si>
  <si>
    <t>鄂州市发展和改革委员会
中国农业发展银行鄂州市分行
中储粮鄂州直属库有限公司</t>
  </si>
  <si>
    <t>仅限1#、4#、6#、7#、15#、16#仓</t>
  </si>
  <si>
    <t>中储粮仙桃直属库有限公司</t>
  </si>
  <si>
    <t>中粮米业（仙桃）有限公司</t>
  </si>
  <si>
    <t>仙桃市</t>
  </si>
  <si>
    <t>仙桃市高新技术产业园</t>
  </si>
  <si>
    <t>仙桃市发展和改革委员会
中国农业发展银行仙桃市支行
中储粮仙桃直属库有限公司</t>
  </si>
  <si>
    <t>仅限3#、6#仓</t>
  </si>
  <si>
    <t>中储粮潜江直属库有限公司</t>
  </si>
  <si>
    <t>潜江市粮油储备公司</t>
  </si>
  <si>
    <t>潜江市粮油储备公司张金粮库</t>
  </si>
  <si>
    <t>潜江市</t>
  </si>
  <si>
    <t>潜江市张金镇乐园二路54号</t>
  </si>
  <si>
    <t>潜江市发展和改革委员会
中国农业发展银行潜江市支行
中储粮潜江直属库有限公司</t>
  </si>
  <si>
    <t>中央储备粮天门直属库有限公司</t>
  </si>
  <si>
    <t>天门市粮食储备有限公司</t>
  </si>
  <si>
    <t>天门市</t>
  </si>
  <si>
    <t>佛子山镇坟禁村</t>
  </si>
  <si>
    <t>天门市发展和改革委员会
中国农业发展银行天门市支行
中央储备粮天门直属库有限公司</t>
  </si>
  <si>
    <t>仅限1#、2#、3#仓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</si>
</sst>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20"/>
      <name val="微软简标宋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b/>
      <sz val="12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0" borderId="0">
      <alignment vertical="center"/>
      <protection/>
    </xf>
    <xf numFmtId="0" fontId="3" fillId="0" borderId="0">
      <alignment/>
      <protection/>
    </xf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3" fillId="0" borderId="0">
      <alignment vertical="center"/>
      <protection/>
    </xf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3" fillId="0" borderId="0">
      <alignment vertical="center"/>
      <protection/>
    </xf>
    <xf numFmtId="0" fontId="7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0" borderId="0">
      <alignment vertical="center"/>
      <protection/>
    </xf>
    <xf numFmtId="0" fontId="0" fillId="25" borderId="0" applyNumberFormat="0" applyBorder="0" applyAlignment="0" applyProtection="0"/>
    <xf numFmtId="0" fontId="7" fillId="0" borderId="0">
      <alignment vertical="center"/>
      <protection/>
    </xf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7" fillId="28" borderId="0" applyNumberFormat="0" applyBorder="0" applyAlignment="0" applyProtection="0"/>
    <xf numFmtId="0" fontId="0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" fillId="0" borderId="0">
      <alignment vertical="center"/>
      <protection/>
    </xf>
    <xf numFmtId="0" fontId="0" fillId="32" borderId="0" applyNumberFormat="0" applyBorder="0" applyAlignment="0" applyProtection="0"/>
    <xf numFmtId="0" fontId="36" fillId="33" borderId="0" applyNumberFormat="0" applyBorder="0" applyAlignment="0" applyProtection="0"/>
    <xf numFmtId="0" fontId="7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4" borderId="0" applyNumberFormat="0" applyBorder="0" applyAlignment="0" applyProtection="0"/>
    <xf numFmtId="0" fontId="7" fillId="0" borderId="0">
      <alignment vertical="center"/>
      <protection/>
    </xf>
    <xf numFmtId="0" fontId="3" fillId="0" borderId="0">
      <alignment/>
      <protection/>
    </xf>
    <xf numFmtId="0" fontId="7" fillId="0" borderId="0">
      <alignment vertical="center"/>
      <protection/>
    </xf>
  </cellStyleXfs>
  <cellXfs count="81">
    <xf numFmtId="0" fontId="0" fillId="0" borderId="0" xfId="0" applyFont="1" applyAlignment="1">
      <alignment vertical="center"/>
    </xf>
    <xf numFmtId="0" fontId="2" fillId="0" borderId="0" xfId="86" applyFont="1" applyBorder="1" applyAlignment="1">
      <alignment horizontal="center" wrapText="1"/>
      <protection/>
    </xf>
    <xf numFmtId="0" fontId="3" fillId="0" borderId="0" xfId="86" applyFont="1" applyBorder="1" applyAlignment="1">
      <alignment horizontal="center" wrapText="1"/>
      <protection/>
    </xf>
    <xf numFmtId="0" fontId="4" fillId="0" borderId="0" xfId="86" applyFont="1" applyBorder="1" applyAlignment="1">
      <alignment horizontal="center" wrapText="1"/>
      <protection/>
    </xf>
    <xf numFmtId="0" fontId="5" fillId="0" borderId="0" xfId="86" applyFont="1" applyFill="1" applyBorder="1" applyAlignment="1">
      <alignment horizontal="center" wrapText="1"/>
      <protection/>
    </xf>
    <xf numFmtId="0" fontId="6" fillId="0" borderId="0" xfId="86" applyFont="1" applyFill="1" applyBorder="1" applyAlignment="1">
      <alignment horizontal="center" wrapText="1"/>
      <protection/>
    </xf>
    <xf numFmtId="0" fontId="7" fillId="0" borderId="0" xfId="86" applyBorder="1" applyAlignment="1">
      <alignment horizontal="center" vertical="center"/>
      <protection/>
    </xf>
    <xf numFmtId="0" fontId="7" fillId="0" borderId="0" xfId="86" applyBorder="1" applyAlignment="1">
      <alignment vertical="center"/>
      <protection/>
    </xf>
    <xf numFmtId="0" fontId="7" fillId="0" borderId="0" xfId="86" applyBorder="1" applyAlignment="1">
      <alignment horizontal="left" vertical="center"/>
      <protection/>
    </xf>
    <xf numFmtId="0" fontId="8" fillId="0" borderId="0" xfId="86" applyFont="1" applyBorder="1" applyAlignment="1">
      <alignment horizontal="center" vertical="center"/>
      <protection/>
    </xf>
    <xf numFmtId="0" fontId="7" fillId="0" borderId="0" xfId="86" applyBorder="1" applyAlignment="1">
      <alignment horizontal="center" vertical="center" wrapText="1"/>
      <protection/>
    </xf>
    <xf numFmtId="0" fontId="9" fillId="0" borderId="0" xfId="86" applyFont="1" applyBorder="1" applyAlignment="1">
      <alignment horizontal="left" vertical="center" wrapText="1"/>
      <protection/>
    </xf>
    <xf numFmtId="0" fontId="52" fillId="0" borderId="0" xfId="86" applyFont="1" applyBorder="1" applyAlignment="1">
      <alignment horizontal="left" vertical="center"/>
      <protection/>
    </xf>
    <xf numFmtId="0" fontId="11" fillId="0" borderId="0" xfId="86" applyFont="1" applyBorder="1" applyAlignment="1">
      <alignment horizontal="center" vertical="center" wrapText="1"/>
      <protection/>
    </xf>
    <xf numFmtId="0" fontId="4" fillId="0" borderId="10" xfId="86" applyFont="1" applyBorder="1" applyAlignment="1">
      <alignment horizontal="center" vertical="center" wrapText="1"/>
      <protection/>
    </xf>
    <xf numFmtId="0" fontId="4" fillId="0" borderId="11" xfId="86" applyFont="1" applyBorder="1" applyAlignment="1">
      <alignment horizontal="center" vertical="center" wrapText="1"/>
      <protection/>
    </xf>
    <xf numFmtId="0" fontId="53" fillId="0" borderId="10" xfId="86" applyFont="1" applyBorder="1" applyAlignment="1">
      <alignment horizontal="center" vertical="center"/>
      <protection/>
    </xf>
    <xf numFmtId="0" fontId="5" fillId="35" borderId="10" xfId="26" applyFont="1" applyFill="1" applyBorder="1" applyAlignment="1">
      <alignment horizontal="center" vertical="center" wrapText="1"/>
      <protection/>
    </xf>
    <xf numFmtId="0" fontId="8" fillId="35" borderId="11" xfId="87" applyFont="1" applyFill="1" applyBorder="1" applyAlignment="1">
      <alignment horizontal="center" vertical="center" wrapText="1"/>
      <protection/>
    </xf>
    <xf numFmtId="0" fontId="5" fillId="35" borderId="11" xfId="26" applyFont="1" applyFill="1" applyBorder="1" applyAlignment="1">
      <alignment horizontal="center" vertical="center" wrapText="1"/>
      <protection/>
    </xf>
    <xf numFmtId="0" fontId="5" fillId="0" borderId="10" xfId="26" applyFont="1" applyFill="1" applyBorder="1" applyAlignment="1">
      <alignment horizontal="center" vertical="center" wrapText="1"/>
      <protection/>
    </xf>
    <xf numFmtId="0" fontId="8" fillId="0" borderId="11" xfId="87" applyFont="1" applyFill="1" applyBorder="1" applyAlignment="1">
      <alignment horizontal="center" vertical="center" wrapText="1"/>
      <protection/>
    </xf>
    <xf numFmtId="0" fontId="5" fillId="0" borderId="11" xfId="26" applyFont="1" applyFill="1" applyBorder="1" applyAlignment="1">
      <alignment horizontal="center" vertical="center" wrapText="1"/>
      <protection/>
    </xf>
    <xf numFmtId="0" fontId="8" fillId="36" borderId="11" xfId="87" applyFont="1" applyFill="1" applyBorder="1" applyAlignment="1">
      <alignment horizontal="center" vertical="center" wrapText="1"/>
      <protection/>
    </xf>
    <xf numFmtId="0" fontId="12" fillId="0" borderId="10" xfId="98" applyFont="1" applyFill="1" applyBorder="1" applyAlignment="1">
      <alignment horizontal="center" vertical="center" wrapText="1"/>
      <protection/>
    </xf>
    <xf numFmtId="0" fontId="12" fillId="0" borderId="11" xfId="86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26" applyFont="1" applyFill="1" applyBorder="1" applyAlignment="1">
      <alignment horizontal="center" vertical="center" wrapText="1"/>
      <protection/>
    </xf>
    <xf numFmtId="0" fontId="5" fillId="0" borderId="11" xfId="86" applyFont="1" applyFill="1" applyBorder="1" applyAlignment="1">
      <alignment horizontal="center" vertical="center" wrapText="1"/>
      <protection/>
    </xf>
    <xf numFmtId="0" fontId="12" fillId="0" borderId="10" xfId="98" applyFont="1" applyFill="1" applyBorder="1" applyAlignment="1">
      <alignment horizontal="center" vertical="center" wrapText="1"/>
      <protection/>
    </xf>
    <xf numFmtId="0" fontId="12" fillId="0" borderId="11" xfId="86" applyFont="1" applyFill="1" applyBorder="1" applyAlignment="1">
      <alignment horizontal="center" vertical="center" wrapText="1"/>
      <protection/>
    </xf>
    <xf numFmtId="0" fontId="12" fillId="0" borderId="11" xfId="26" applyNumberFormat="1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86" applyFont="1" applyFill="1" applyBorder="1" applyAlignment="1">
      <alignment horizontal="center" vertical="center"/>
      <protection/>
    </xf>
    <xf numFmtId="0" fontId="5" fillId="0" borderId="10" xfId="98" applyFont="1" applyFill="1" applyBorder="1" applyAlignment="1">
      <alignment horizontal="center" vertical="center" wrapText="1"/>
      <protection/>
    </xf>
    <xf numFmtId="0" fontId="5" fillId="0" borderId="11" xfId="86" applyFont="1" applyFill="1" applyBorder="1" applyAlignment="1">
      <alignment horizontal="center" vertical="center" wrapText="1"/>
      <protection/>
    </xf>
    <xf numFmtId="0" fontId="5" fillId="0" borderId="11" xfId="26" applyNumberFormat="1" applyFont="1" applyFill="1" applyBorder="1" applyAlignment="1">
      <alignment horizontal="center" vertical="center" wrapText="1"/>
      <protection/>
    </xf>
    <xf numFmtId="0" fontId="8" fillId="36" borderId="11" xfId="87" applyFont="1" applyFill="1" applyBorder="1" applyAlignment="1">
      <alignment horizontal="center" vertical="center" wrapText="1"/>
      <protection/>
    </xf>
    <xf numFmtId="0" fontId="5" fillId="0" borderId="11" xfId="26" applyFont="1" applyFill="1" applyBorder="1" applyAlignment="1">
      <alignment horizontal="center" vertical="center" wrapText="1"/>
      <protection/>
    </xf>
    <xf numFmtId="0" fontId="9" fillId="36" borderId="11" xfId="87" applyFont="1" applyFill="1" applyBorder="1" applyAlignment="1">
      <alignment horizontal="center" vertical="center" wrapText="1"/>
      <protection/>
    </xf>
    <xf numFmtId="0" fontId="9" fillId="0" borderId="11" xfId="87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/>
    </xf>
    <xf numFmtId="0" fontId="12" fillId="0" borderId="11" xfId="26" applyNumberFormat="1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/>
    </xf>
    <xf numFmtId="0" fontId="5" fillId="0" borderId="11" xfId="86" applyFont="1" applyFill="1" applyBorder="1" applyAlignment="1">
      <alignment horizontal="center" vertical="center"/>
      <protection/>
    </xf>
    <xf numFmtId="0" fontId="6" fillId="0" borderId="11" xfId="86" applyFont="1" applyFill="1" applyBorder="1" applyAlignment="1">
      <alignment horizontal="center" vertical="center" wrapText="1"/>
      <protection/>
    </xf>
    <xf numFmtId="0" fontId="12" fillId="0" borderId="11" xfId="86" applyFont="1" applyFill="1" applyBorder="1" applyAlignment="1">
      <alignment horizontal="center" vertical="center"/>
      <protection/>
    </xf>
    <xf numFmtId="0" fontId="5" fillId="0" borderId="10" xfId="98" applyFont="1" applyFill="1" applyBorder="1" applyAlignment="1">
      <alignment horizontal="center" vertical="center" wrapText="1"/>
      <protection/>
    </xf>
    <xf numFmtId="0" fontId="5" fillId="0" borderId="11" xfId="26" applyNumberFormat="1" applyFont="1" applyFill="1" applyBorder="1" applyAlignment="1">
      <alignment horizontal="center" vertical="center" wrapText="1"/>
      <protection/>
    </xf>
    <xf numFmtId="0" fontId="12" fillId="0" borderId="11" xfId="103" applyFont="1" applyFill="1" applyBorder="1" applyAlignment="1">
      <alignment horizontal="center" vertical="center" wrapText="1"/>
      <protection/>
    </xf>
    <xf numFmtId="0" fontId="12" fillId="0" borderId="11" xfId="86" applyNumberFormat="1" applyFont="1" applyFill="1" applyBorder="1" applyAlignment="1">
      <alignment horizontal="center" vertical="center" wrapText="1"/>
      <protection/>
    </xf>
    <xf numFmtId="0" fontId="12" fillId="0" borderId="11" xfId="98" applyFont="1" applyFill="1" applyBorder="1" applyAlignment="1">
      <alignment horizontal="center" vertical="center" wrapText="1"/>
      <protection/>
    </xf>
    <xf numFmtId="0" fontId="12" fillId="0" borderId="10" xfId="64" applyFont="1" applyFill="1" applyBorder="1" applyAlignment="1">
      <alignment horizontal="center" vertical="center" wrapText="1"/>
      <protection/>
    </xf>
    <xf numFmtId="0" fontId="9" fillId="36" borderId="11" xfId="87" applyFont="1" applyFill="1" applyBorder="1" applyAlignment="1">
      <alignment horizontal="center" vertical="center" wrapText="1"/>
      <protection/>
    </xf>
    <xf numFmtId="0" fontId="9" fillId="0" borderId="11" xfId="87" applyFont="1" applyFill="1" applyBorder="1" applyAlignment="1">
      <alignment horizontal="center" vertical="center" wrapText="1"/>
      <protection/>
    </xf>
    <xf numFmtId="0" fontId="12" fillId="0" borderId="10" xfId="26" applyFont="1" applyFill="1" applyBorder="1" applyAlignment="1">
      <alignment horizontal="center" vertical="center" wrapText="1"/>
      <protection/>
    </xf>
    <xf numFmtId="0" fontId="9" fillId="0" borderId="11" xfId="87" applyFont="1" applyFill="1" applyBorder="1" applyAlignment="1">
      <alignment horizontal="center" vertical="center" wrapText="1"/>
      <protection/>
    </xf>
    <xf numFmtId="0" fontId="11" fillId="0" borderId="0" xfId="86" applyFont="1" applyBorder="1" applyAlignment="1">
      <alignment horizontal="left" vertical="center" wrapText="1"/>
      <protection/>
    </xf>
    <xf numFmtId="0" fontId="4" fillId="0" borderId="12" xfId="86" applyFont="1" applyBorder="1" applyAlignment="1">
      <alignment horizontal="center" vertical="center" wrapText="1"/>
      <protection/>
    </xf>
    <xf numFmtId="0" fontId="53" fillId="0" borderId="12" xfId="86" applyFont="1" applyBorder="1" applyAlignment="1">
      <alignment horizontal="left" vertical="center" wrapText="1"/>
      <protection/>
    </xf>
    <xf numFmtId="0" fontId="8" fillId="35" borderId="12" xfId="87" applyFont="1" applyFill="1" applyBorder="1" applyAlignment="1">
      <alignment horizontal="left" vertical="center" wrapText="1"/>
      <protection/>
    </xf>
    <xf numFmtId="0" fontId="8" fillId="0" borderId="12" xfId="87" applyFont="1" applyFill="1" applyBorder="1" applyAlignment="1">
      <alignment horizontal="left" vertical="center" wrapText="1"/>
      <protection/>
    </xf>
    <xf numFmtId="0" fontId="13" fillId="0" borderId="12" xfId="86" applyFont="1" applyFill="1" applyBorder="1" applyAlignment="1">
      <alignment horizontal="left" vertical="center" wrapText="1"/>
      <protection/>
    </xf>
    <xf numFmtId="0" fontId="13" fillId="0" borderId="12" xfId="86" applyFont="1" applyFill="1" applyBorder="1" applyAlignment="1">
      <alignment horizontal="left" vertical="center" wrapText="1"/>
      <protection/>
    </xf>
    <xf numFmtId="0" fontId="8" fillId="0" borderId="12" xfId="87" applyFont="1" applyFill="1" applyBorder="1" applyAlignment="1">
      <alignment horizontal="left" vertical="center" wrapText="1"/>
      <protection/>
    </xf>
    <xf numFmtId="0" fontId="13" fillId="0" borderId="12" xfId="79" applyFont="1" applyFill="1" applyBorder="1" applyAlignment="1">
      <alignment horizontal="left" vertical="center" wrapText="1"/>
      <protection/>
    </xf>
    <xf numFmtId="0" fontId="13" fillId="0" borderId="12" xfId="79" applyFont="1" applyFill="1" applyBorder="1" applyAlignment="1">
      <alignment horizontal="left" vertical="center" wrapText="1"/>
      <protection/>
    </xf>
    <xf numFmtId="0" fontId="13" fillId="0" borderId="12" xfId="86" applyFont="1" applyFill="1" applyBorder="1" applyAlignment="1">
      <alignment horizontal="left" vertical="center" wrapText="1"/>
      <protection/>
    </xf>
    <xf numFmtId="0" fontId="14" fillId="0" borderId="12" xfId="88" applyFont="1" applyFill="1" applyBorder="1" applyAlignment="1">
      <alignment horizontal="left" vertical="center" wrapText="1"/>
      <protection/>
    </xf>
    <xf numFmtId="0" fontId="9" fillId="0" borderId="10" xfId="88" applyFont="1" applyFill="1" applyBorder="1" applyAlignment="1">
      <alignment horizontal="center" vertical="center" wrapText="1"/>
      <protection/>
    </xf>
    <xf numFmtId="0" fontId="9" fillId="0" borderId="11" xfId="88" applyFont="1" applyFill="1" applyBorder="1" applyAlignment="1">
      <alignment horizontal="center" vertical="center" wrapText="1"/>
      <protection/>
    </xf>
    <xf numFmtId="0" fontId="9" fillId="0" borderId="11" xfId="86" applyFont="1" applyFill="1" applyBorder="1" applyAlignment="1">
      <alignment horizontal="center" vertical="center" wrapText="1"/>
      <protection/>
    </xf>
    <xf numFmtId="0" fontId="12" fillId="0" borderId="11" xfId="87" applyFont="1" applyFill="1" applyBorder="1" applyAlignment="1">
      <alignment horizontal="center" vertical="center" wrapText="1"/>
      <protection/>
    </xf>
    <xf numFmtId="0" fontId="9" fillId="0" borderId="11" xfId="86" applyFont="1" applyFill="1" applyBorder="1" applyAlignment="1">
      <alignment horizontal="center" vertical="center"/>
      <protection/>
    </xf>
    <xf numFmtId="0" fontId="15" fillId="0" borderId="0" xfId="98" applyFont="1" applyAlignment="1">
      <alignment horizontal="left"/>
      <protection/>
    </xf>
    <xf numFmtId="0" fontId="16" fillId="0" borderId="0" xfId="98" applyFont="1" applyAlignment="1">
      <alignment horizontal="center" vertical="center"/>
      <protection/>
    </xf>
    <xf numFmtId="0" fontId="15" fillId="0" borderId="0" xfId="98" applyFont="1" applyAlignment="1">
      <alignment horizontal="center" vertical="center"/>
      <protection/>
    </xf>
    <xf numFmtId="0" fontId="15" fillId="0" borderId="0" xfId="98" applyFont="1" applyAlignment="1">
      <alignment horizontal="center" vertical="center" wrapText="1"/>
      <protection/>
    </xf>
    <xf numFmtId="0" fontId="4" fillId="0" borderId="0" xfId="98" applyFont="1" applyAlignment="1">
      <alignment horizontal="center" vertical="center"/>
      <protection/>
    </xf>
    <xf numFmtId="0" fontId="3" fillId="0" borderId="0" xfId="98" applyAlignment="1">
      <alignment horizontal="center" vertical="center"/>
      <protection/>
    </xf>
    <xf numFmtId="0" fontId="3" fillId="0" borderId="0" xfId="98" applyAlignment="1">
      <alignment horizontal="center" vertical="center" wrapText="1"/>
      <protection/>
    </xf>
  </cellXfs>
  <cellStyles count="9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鄂粮发〔2016〕37号附件1、2、3、7、8 2" xfId="26"/>
    <cellStyle name="Followed Hyperlink" xfId="27"/>
    <cellStyle name="注释" xfId="28"/>
    <cellStyle name="常规_Xl0000020 5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 29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 13" xfId="53"/>
    <cellStyle name="常规 2 2 2" xfId="54"/>
    <cellStyle name="20% - 强调文字颜色 1" xfId="55"/>
    <cellStyle name="40% - 强调文字颜色 1" xfId="56"/>
    <cellStyle name="常规 2 2 3" xfId="57"/>
    <cellStyle name="20% - 强调文字颜色 2" xfId="58"/>
    <cellStyle name="40% - 强调文字颜色 2" xfId="59"/>
    <cellStyle name="强调文字颜色 3" xfId="60"/>
    <cellStyle name="强调文字颜色 4" xfId="61"/>
    <cellStyle name="常规 2 2 2 3" xfId="62"/>
    <cellStyle name="20% - 强调文字颜色 4" xfId="63"/>
    <cellStyle name="常规_Xl0000020" xfId="64"/>
    <cellStyle name="40% - 强调文字颜色 4" xfId="65"/>
    <cellStyle name="强调文字颜色 5" xfId="66"/>
    <cellStyle name="常规 2 2 2 8" xfId="67"/>
    <cellStyle name="常规 2 2" xfId="68"/>
    <cellStyle name="差_鄂粮发〔2016〕37号附件1、2、3、7、8" xfId="69"/>
    <cellStyle name="40% - 强调文字颜色 5" xfId="70"/>
    <cellStyle name="60% - 强调文字颜色 5" xfId="71"/>
    <cellStyle name="强调文字颜色 6" xfId="72"/>
    <cellStyle name="常规 2 2 2 9" xfId="73"/>
    <cellStyle name="40% - 强调文字颜色 6" xfId="74"/>
    <cellStyle name="60% - 强调文字颜色 6" xfId="75"/>
    <cellStyle name="常规 13" xfId="76"/>
    <cellStyle name="常规 2" xfId="77"/>
    <cellStyle name="常规 2_鄂粮发〔2016〕37号附件1、2、3、7、8 2 10" xfId="78"/>
    <cellStyle name="常规 2 14" xfId="79"/>
    <cellStyle name="常规 2 2 10" xfId="80"/>
    <cellStyle name="常规 2 2 2 10" xfId="81"/>
    <cellStyle name="常规 2 2 10 2" xfId="82"/>
    <cellStyle name="常规 2 4" xfId="83"/>
    <cellStyle name="常规 2 5" xfId="84"/>
    <cellStyle name="常规 2 8 2" xfId="85"/>
    <cellStyle name="常规 2_鄂粮发〔2016〕37号附件1、2、3、7、8" xfId="86"/>
    <cellStyle name="常规 2_鄂粮发〔2016〕37号附件1、2、3、7、8 10" xfId="87"/>
    <cellStyle name="常规 2_鄂粮发〔2016〕37号附件1、2、3、7、8 2" xfId="88"/>
    <cellStyle name="常规 2_鄂粮发〔2016〕37号附件1、2、3、7、8 3 2" xfId="89"/>
    <cellStyle name="常规 2_鄂粮发〔2016〕37号附件1、2、3、7、8 4" xfId="90"/>
    <cellStyle name="常规 2_鄂粮发〔2016〕37号附件1、2、3、7、8 2 2" xfId="91"/>
    <cellStyle name="常规 3" xfId="92"/>
    <cellStyle name="常规 4" xfId="93"/>
    <cellStyle name="常规 4 2" xfId="94"/>
    <cellStyle name="常规 5" xfId="95"/>
    <cellStyle name="常规 7" xfId="96"/>
    <cellStyle name="常规 7 2" xfId="97"/>
    <cellStyle name="常规_鄂粮发〔2016〕37号附件1、2、3、7、8" xfId="98"/>
    <cellStyle name="常规_鄂粮发〔2016〕37号附件1、2、3、7、8 2 2" xfId="99"/>
    <cellStyle name="好_鄂粮发〔2016〕37号附件1、2、3、7、8" xfId="100"/>
    <cellStyle name="常规 2_鄂粮发〔2016〕37号附件1、2、3、7、8 29" xfId="101"/>
    <cellStyle name="常规_Sheet3_11月监管办报表 2" xfId="102"/>
    <cellStyle name="常规_Xl0000019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00"/>
  <sheetViews>
    <sheetView showGridLines="0" showZeros="0" tabSelected="1" view="pageBreakPreview" zoomScale="85" zoomScaleNormal="80" zoomScaleSheetLayoutView="85" workbookViewId="0" topLeftCell="A85">
      <selection activeCell="E82" sqref="E82:G84"/>
    </sheetView>
  </sheetViews>
  <sheetFormatPr defaultColWidth="10.00390625" defaultRowHeight="13.5" customHeight="1"/>
  <cols>
    <col min="1" max="1" width="15.421875" style="6" customWidth="1"/>
    <col min="2" max="2" width="15.00390625" style="7" customWidth="1"/>
    <col min="3" max="3" width="20.00390625" style="8" customWidth="1"/>
    <col min="4" max="4" width="7.7109375" style="9" customWidth="1"/>
    <col min="5" max="5" width="12.421875" style="6" customWidth="1"/>
    <col min="6" max="6" width="12.57421875" style="6" customWidth="1"/>
    <col min="7" max="7" width="27.421875" style="10" customWidth="1"/>
    <col min="8" max="8" width="10.421875" style="10" customWidth="1"/>
    <col min="9" max="9" width="17.00390625" style="11" customWidth="1"/>
    <col min="10" max="16384" width="10.00390625" style="7" customWidth="1"/>
  </cols>
  <sheetData>
    <row r="1" ht="21.75" customHeight="1">
      <c r="A1" s="12" t="s">
        <v>0</v>
      </c>
    </row>
    <row r="2" spans="1:9" s="1" customFormat="1" ht="52.5" customHeight="1">
      <c r="A2" s="13" t="s">
        <v>1</v>
      </c>
      <c r="B2" s="13"/>
      <c r="C2" s="13"/>
      <c r="D2" s="13"/>
      <c r="E2" s="13"/>
      <c r="F2" s="13"/>
      <c r="G2" s="13"/>
      <c r="H2" s="13"/>
      <c r="I2" s="57"/>
    </row>
    <row r="3" spans="1:9" s="2" customFormat="1" ht="57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58" t="s">
        <v>10</v>
      </c>
    </row>
    <row r="4" spans="1:242" s="3" customFormat="1" ht="31.5" customHeight="1">
      <c r="A4" s="16">
        <f>A5+A8+A14+A33+A60+A65+A72+A75+A80+A85+A88+A91+A94</f>
        <v>13</v>
      </c>
      <c r="B4" s="16">
        <f aca="true" t="shared" si="0" ref="B4:H4">B5+B8+B14+B33+B60+B65+B72+B75+B80+B85+B88+B91+B94</f>
        <v>35</v>
      </c>
      <c r="C4" s="16">
        <f t="shared" si="0"/>
        <v>51</v>
      </c>
      <c r="D4" s="16">
        <f t="shared" si="0"/>
        <v>28</v>
      </c>
      <c r="E4" s="16">
        <f t="shared" si="0"/>
        <v>0</v>
      </c>
      <c r="F4" s="16">
        <f t="shared" si="0"/>
        <v>0</v>
      </c>
      <c r="G4" s="16">
        <f t="shared" si="0"/>
        <v>0</v>
      </c>
      <c r="H4" s="16">
        <f t="shared" si="0"/>
        <v>516476</v>
      </c>
      <c r="I4" s="59"/>
      <c r="IH4" s="3">
        <f>SUM(A4:IG4)</f>
        <v>516603</v>
      </c>
    </row>
    <row r="5" spans="1:9" s="4" customFormat="1" ht="31.5" customHeight="1">
      <c r="A5" s="17">
        <v>1</v>
      </c>
      <c r="B5" s="18">
        <v>1</v>
      </c>
      <c r="C5" s="18">
        <v>1</v>
      </c>
      <c r="D5" s="18">
        <v>1</v>
      </c>
      <c r="E5" s="19"/>
      <c r="F5" s="19"/>
      <c r="G5" s="19"/>
      <c r="H5" s="18">
        <f>H6</f>
        <v>11000</v>
      </c>
      <c r="I5" s="60"/>
    </row>
    <row r="6" spans="1:9" s="4" customFormat="1" ht="31.5" customHeight="1">
      <c r="A6" s="20">
        <v>1</v>
      </c>
      <c r="B6" s="21">
        <v>1</v>
      </c>
      <c r="C6" s="21">
        <v>1</v>
      </c>
      <c r="D6" s="22">
        <v>1</v>
      </c>
      <c r="E6" s="23"/>
      <c r="F6" s="23"/>
      <c r="G6" s="22"/>
      <c r="H6" s="22">
        <v>11000</v>
      </c>
      <c r="I6" s="61"/>
    </row>
    <row r="7" spans="1:9" s="5" customFormat="1" ht="42" customHeight="1">
      <c r="A7" s="24" t="s">
        <v>11</v>
      </c>
      <c r="B7" s="25" t="s">
        <v>12</v>
      </c>
      <c r="C7" s="26" t="s">
        <v>13</v>
      </c>
      <c r="D7" s="27" t="s">
        <v>14</v>
      </c>
      <c r="E7" s="26" t="s">
        <v>15</v>
      </c>
      <c r="F7" s="26" t="s">
        <v>16</v>
      </c>
      <c r="G7" s="25" t="s">
        <v>17</v>
      </c>
      <c r="H7" s="25">
        <v>11000</v>
      </c>
      <c r="I7" s="62" t="s">
        <v>18</v>
      </c>
    </row>
    <row r="8" spans="1:9" s="4" customFormat="1" ht="31.5" customHeight="1">
      <c r="A8" s="17">
        <v>1</v>
      </c>
      <c r="B8" s="18">
        <f>B9+B11</f>
        <v>2</v>
      </c>
      <c r="C8" s="18">
        <f aca="true" t="shared" si="1" ref="C8:H8">C9+C11</f>
        <v>3</v>
      </c>
      <c r="D8" s="18">
        <f t="shared" si="1"/>
        <v>2</v>
      </c>
      <c r="E8" s="18"/>
      <c r="F8" s="18"/>
      <c r="G8" s="18"/>
      <c r="H8" s="18">
        <f t="shared" si="1"/>
        <v>17010</v>
      </c>
      <c r="I8" s="60"/>
    </row>
    <row r="9" spans="1:9" s="4" customFormat="1" ht="31.5" customHeight="1">
      <c r="A9" s="20">
        <v>1</v>
      </c>
      <c r="B9" s="21">
        <v>1</v>
      </c>
      <c r="C9" s="21">
        <v>1</v>
      </c>
      <c r="D9" s="22">
        <v>1</v>
      </c>
      <c r="E9" s="23"/>
      <c r="F9" s="23"/>
      <c r="G9" s="22"/>
      <c r="H9" s="28">
        <f>H10</f>
        <v>7000</v>
      </c>
      <c r="I9" s="61"/>
    </row>
    <row r="10" spans="1:9" s="5" customFormat="1" ht="42" customHeight="1">
      <c r="A10" s="29" t="s">
        <v>19</v>
      </c>
      <c r="B10" s="30" t="s">
        <v>20</v>
      </c>
      <c r="C10" s="30" t="s">
        <v>21</v>
      </c>
      <c r="D10" s="31" t="s">
        <v>22</v>
      </c>
      <c r="E10" s="32" t="s">
        <v>23</v>
      </c>
      <c r="F10" s="32">
        <v>15572721918</v>
      </c>
      <c r="G10" s="30" t="s">
        <v>24</v>
      </c>
      <c r="H10" s="33">
        <v>7000</v>
      </c>
      <c r="I10" s="63" t="s">
        <v>25</v>
      </c>
    </row>
    <row r="11" spans="1:9" s="4" customFormat="1" ht="31.5" customHeight="1">
      <c r="A11" s="34">
        <v>1</v>
      </c>
      <c r="B11" s="35">
        <v>1</v>
      </c>
      <c r="C11" s="35">
        <v>2</v>
      </c>
      <c r="D11" s="36">
        <v>1</v>
      </c>
      <c r="E11" s="37"/>
      <c r="F11" s="37"/>
      <c r="G11" s="38"/>
      <c r="H11" s="35">
        <f>H12+H13</f>
        <v>10010</v>
      </c>
      <c r="I11" s="64"/>
    </row>
    <row r="12" spans="1:9" s="5" customFormat="1" ht="42" customHeight="1">
      <c r="A12" s="29" t="s">
        <v>19</v>
      </c>
      <c r="B12" s="30" t="s">
        <v>26</v>
      </c>
      <c r="C12" s="32" t="s">
        <v>27</v>
      </c>
      <c r="D12" s="31" t="s">
        <v>28</v>
      </c>
      <c r="E12" s="39" t="s">
        <v>29</v>
      </c>
      <c r="F12" s="39">
        <v>13872525795</v>
      </c>
      <c r="G12" s="40" t="s">
        <v>24</v>
      </c>
      <c r="H12" s="32">
        <v>5254</v>
      </c>
      <c r="I12" s="65" t="s">
        <v>30</v>
      </c>
    </row>
    <row r="13" spans="1:9" s="5" customFormat="1" ht="42" customHeight="1">
      <c r="A13" s="29" t="s">
        <v>19</v>
      </c>
      <c r="B13" s="30" t="s">
        <v>26</v>
      </c>
      <c r="C13" s="32" t="s">
        <v>31</v>
      </c>
      <c r="D13" s="31" t="s">
        <v>28</v>
      </c>
      <c r="E13" s="39" t="s">
        <v>32</v>
      </c>
      <c r="F13" s="39">
        <v>13872525795</v>
      </c>
      <c r="G13" s="40" t="s">
        <v>24</v>
      </c>
      <c r="H13" s="41">
        <v>4756</v>
      </c>
      <c r="I13" s="65" t="s">
        <v>33</v>
      </c>
    </row>
    <row r="14" spans="1:9" s="4" customFormat="1" ht="31.5" customHeight="1">
      <c r="A14" s="17">
        <v>1</v>
      </c>
      <c r="B14" s="18">
        <f>B15+B17+B19+B21+B26+B28</f>
        <v>8</v>
      </c>
      <c r="C14" s="18">
        <f aca="true" t="shared" si="2" ref="C14:H14">C15+C17+C19+C21+C26+C28</f>
        <v>12</v>
      </c>
      <c r="D14" s="18">
        <f t="shared" si="2"/>
        <v>6</v>
      </c>
      <c r="E14" s="18">
        <f t="shared" si="2"/>
        <v>0</v>
      </c>
      <c r="F14" s="18">
        <f t="shared" si="2"/>
        <v>0</v>
      </c>
      <c r="G14" s="18">
        <f t="shared" si="2"/>
        <v>0</v>
      </c>
      <c r="H14" s="18">
        <f t="shared" si="2"/>
        <v>108271</v>
      </c>
      <c r="I14" s="60"/>
    </row>
    <row r="15" spans="1:9" s="4" customFormat="1" ht="31.5" customHeight="1">
      <c r="A15" s="20">
        <v>1</v>
      </c>
      <c r="B15" s="21">
        <v>1</v>
      </c>
      <c r="C15" s="21">
        <v>1</v>
      </c>
      <c r="D15" s="22">
        <v>1</v>
      </c>
      <c r="E15" s="23"/>
      <c r="F15" s="23"/>
      <c r="G15" s="22"/>
      <c r="H15" s="28">
        <f>SUM(H16:H16)</f>
        <v>37035</v>
      </c>
      <c r="I15" s="61"/>
    </row>
    <row r="16" spans="1:9" s="5" customFormat="1" ht="64.5" customHeight="1">
      <c r="A16" s="24" t="s">
        <v>34</v>
      </c>
      <c r="B16" s="25" t="s">
        <v>35</v>
      </c>
      <c r="C16" s="26" t="s">
        <v>35</v>
      </c>
      <c r="D16" s="42" t="s">
        <v>36</v>
      </c>
      <c r="E16" s="26" t="s">
        <v>37</v>
      </c>
      <c r="F16" s="26">
        <v>13972235779</v>
      </c>
      <c r="G16" s="25" t="s">
        <v>38</v>
      </c>
      <c r="H16" s="43">
        <v>37035</v>
      </c>
      <c r="I16" s="62" t="s">
        <v>39</v>
      </c>
    </row>
    <row r="17" spans="1:9" s="4" customFormat="1" ht="31.5" customHeight="1">
      <c r="A17" s="20">
        <v>1</v>
      </c>
      <c r="B17" s="21">
        <v>1</v>
      </c>
      <c r="C17" s="21">
        <v>1</v>
      </c>
      <c r="D17" s="22">
        <v>1</v>
      </c>
      <c r="E17" s="44"/>
      <c r="F17" s="28"/>
      <c r="G17" s="45"/>
      <c r="H17" s="28">
        <f>SUM(H18:H18)</f>
        <v>13542</v>
      </c>
      <c r="I17" s="61"/>
    </row>
    <row r="18" spans="1:9" s="5" customFormat="1" ht="42" customHeight="1">
      <c r="A18" s="24" t="s">
        <v>34</v>
      </c>
      <c r="B18" s="25" t="s">
        <v>40</v>
      </c>
      <c r="C18" s="26" t="s">
        <v>40</v>
      </c>
      <c r="D18" s="42" t="s">
        <v>41</v>
      </c>
      <c r="E18" s="25" t="s">
        <v>42</v>
      </c>
      <c r="F18" s="25">
        <v>13597477918</v>
      </c>
      <c r="G18" s="25" t="s">
        <v>38</v>
      </c>
      <c r="H18" s="46">
        <v>13542</v>
      </c>
      <c r="I18" s="62" t="s">
        <v>43</v>
      </c>
    </row>
    <row r="19" spans="1:9" s="4" customFormat="1" ht="31.5" customHeight="1">
      <c r="A19" s="20">
        <v>1</v>
      </c>
      <c r="B19" s="21">
        <v>1</v>
      </c>
      <c r="C19" s="21">
        <v>1</v>
      </c>
      <c r="D19" s="22">
        <v>1</v>
      </c>
      <c r="E19" s="23"/>
      <c r="F19" s="23"/>
      <c r="G19" s="22"/>
      <c r="H19" s="28">
        <f>H20</f>
        <v>15000</v>
      </c>
      <c r="I19" s="61"/>
    </row>
    <row r="20" spans="1:9" s="5" customFormat="1" ht="42" customHeight="1">
      <c r="A20" s="24" t="s">
        <v>34</v>
      </c>
      <c r="B20" s="25" t="s">
        <v>44</v>
      </c>
      <c r="C20" s="25" t="s">
        <v>45</v>
      </c>
      <c r="D20" s="42" t="s">
        <v>46</v>
      </c>
      <c r="E20" s="25" t="s">
        <v>47</v>
      </c>
      <c r="F20" s="25">
        <v>15971133328</v>
      </c>
      <c r="G20" s="25" t="s">
        <v>38</v>
      </c>
      <c r="H20" s="46">
        <v>15000</v>
      </c>
      <c r="I20" s="62" t="s">
        <v>48</v>
      </c>
    </row>
    <row r="21" spans="1:9" s="4" customFormat="1" ht="31.5" customHeight="1">
      <c r="A21" s="47">
        <v>1</v>
      </c>
      <c r="B21" s="28">
        <v>2</v>
      </c>
      <c r="C21" s="28">
        <v>4</v>
      </c>
      <c r="D21" s="48">
        <v>1</v>
      </c>
      <c r="E21" s="23"/>
      <c r="F21" s="23"/>
      <c r="G21" s="22"/>
      <c r="H21" s="28">
        <f>SUM(H22:H25)</f>
        <v>21354</v>
      </c>
      <c r="I21" s="61"/>
    </row>
    <row r="22" spans="1:9" s="5" customFormat="1" ht="42" customHeight="1">
      <c r="A22" s="24" t="s">
        <v>34</v>
      </c>
      <c r="B22" s="25" t="s">
        <v>49</v>
      </c>
      <c r="C22" s="25" t="s">
        <v>49</v>
      </c>
      <c r="D22" s="42" t="s">
        <v>50</v>
      </c>
      <c r="E22" s="49" t="s">
        <v>51</v>
      </c>
      <c r="F22" s="25">
        <v>13886229555</v>
      </c>
      <c r="G22" s="25" t="s">
        <v>38</v>
      </c>
      <c r="H22" s="46">
        <v>3570</v>
      </c>
      <c r="I22" s="66" t="s">
        <v>52</v>
      </c>
    </row>
    <row r="23" spans="1:9" s="5" customFormat="1" ht="42" customHeight="1">
      <c r="A23" s="24" t="s">
        <v>34</v>
      </c>
      <c r="B23" s="25" t="s">
        <v>49</v>
      </c>
      <c r="C23" s="25" t="s">
        <v>53</v>
      </c>
      <c r="D23" s="42" t="s">
        <v>50</v>
      </c>
      <c r="E23" s="25" t="s">
        <v>54</v>
      </c>
      <c r="F23" s="25">
        <v>13886229555</v>
      </c>
      <c r="G23" s="25" t="s">
        <v>38</v>
      </c>
      <c r="H23" s="25">
        <v>5600</v>
      </c>
      <c r="I23" s="66" t="s">
        <v>55</v>
      </c>
    </row>
    <row r="24" spans="1:9" s="5" customFormat="1" ht="42" customHeight="1">
      <c r="A24" s="24" t="s">
        <v>34</v>
      </c>
      <c r="B24" s="25" t="s">
        <v>56</v>
      </c>
      <c r="C24" s="25" t="s">
        <v>57</v>
      </c>
      <c r="D24" s="42" t="s">
        <v>50</v>
      </c>
      <c r="E24" s="25" t="s">
        <v>58</v>
      </c>
      <c r="F24" s="25">
        <v>13508663989</v>
      </c>
      <c r="G24" s="25" t="s">
        <v>38</v>
      </c>
      <c r="H24" s="25">
        <v>4890</v>
      </c>
      <c r="I24" s="66" t="s">
        <v>59</v>
      </c>
    </row>
    <row r="25" spans="1:9" s="5" customFormat="1" ht="42" customHeight="1">
      <c r="A25" s="24" t="s">
        <v>34</v>
      </c>
      <c r="B25" s="25" t="s">
        <v>56</v>
      </c>
      <c r="C25" s="25" t="s">
        <v>60</v>
      </c>
      <c r="D25" s="42" t="s">
        <v>50</v>
      </c>
      <c r="E25" s="25" t="s">
        <v>61</v>
      </c>
      <c r="F25" s="50">
        <v>13508663989</v>
      </c>
      <c r="G25" s="25" t="s">
        <v>38</v>
      </c>
      <c r="H25" s="46">
        <v>7294</v>
      </c>
      <c r="I25" s="66" t="s">
        <v>55</v>
      </c>
    </row>
    <row r="26" spans="1:9" s="4" customFormat="1" ht="31.5" customHeight="1">
      <c r="A26" s="20">
        <v>1</v>
      </c>
      <c r="B26" s="21">
        <v>1</v>
      </c>
      <c r="C26" s="21">
        <v>1</v>
      </c>
      <c r="D26" s="22">
        <v>1</v>
      </c>
      <c r="E26" s="23"/>
      <c r="F26" s="23"/>
      <c r="G26" s="22"/>
      <c r="H26" s="28">
        <f>SUM(H27:H27)</f>
        <v>5500</v>
      </c>
      <c r="I26" s="61"/>
    </row>
    <row r="27" spans="1:9" s="5" customFormat="1" ht="42" customHeight="1">
      <c r="A27" s="24" t="s">
        <v>34</v>
      </c>
      <c r="B27" s="25" t="s">
        <v>62</v>
      </c>
      <c r="C27" s="25" t="s">
        <v>63</v>
      </c>
      <c r="D27" s="42" t="s">
        <v>64</v>
      </c>
      <c r="E27" s="25" t="s">
        <v>65</v>
      </c>
      <c r="F27" s="25" t="s">
        <v>66</v>
      </c>
      <c r="G27" s="25" t="s">
        <v>38</v>
      </c>
      <c r="H27" s="46">
        <v>5500</v>
      </c>
      <c r="I27" s="62" t="s">
        <v>67</v>
      </c>
    </row>
    <row r="28" spans="1:9" s="4" customFormat="1" ht="31.5" customHeight="1">
      <c r="A28" s="47">
        <v>1</v>
      </c>
      <c r="B28" s="28">
        <v>2</v>
      </c>
      <c r="C28" s="28">
        <v>4</v>
      </c>
      <c r="D28" s="48">
        <v>1</v>
      </c>
      <c r="E28" s="23"/>
      <c r="F28" s="23"/>
      <c r="G28" s="22"/>
      <c r="H28" s="28">
        <f>SUM(H29:H32)</f>
        <v>15840</v>
      </c>
      <c r="I28" s="61"/>
    </row>
    <row r="29" spans="1:9" s="5" customFormat="1" ht="42" customHeight="1">
      <c r="A29" s="24" t="s">
        <v>34</v>
      </c>
      <c r="B29" s="51" t="s">
        <v>68</v>
      </c>
      <c r="C29" s="51" t="s">
        <v>69</v>
      </c>
      <c r="D29" s="42" t="s">
        <v>70</v>
      </c>
      <c r="E29" s="51" t="s">
        <v>71</v>
      </c>
      <c r="F29" s="51">
        <v>13697228168</v>
      </c>
      <c r="G29" s="25" t="s">
        <v>38</v>
      </c>
      <c r="H29" s="51">
        <v>3670</v>
      </c>
      <c r="I29" s="66" t="s">
        <v>72</v>
      </c>
    </row>
    <row r="30" spans="1:9" s="5" customFormat="1" ht="42" customHeight="1">
      <c r="A30" s="24" t="s">
        <v>34</v>
      </c>
      <c r="B30" s="25" t="s">
        <v>68</v>
      </c>
      <c r="C30" s="25" t="s">
        <v>73</v>
      </c>
      <c r="D30" s="42" t="s">
        <v>70</v>
      </c>
      <c r="E30" s="25" t="s">
        <v>74</v>
      </c>
      <c r="F30" s="25">
        <v>1367228168</v>
      </c>
      <c r="G30" s="25" t="s">
        <v>38</v>
      </c>
      <c r="H30" s="46">
        <v>2870</v>
      </c>
      <c r="I30" s="66" t="s">
        <v>75</v>
      </c>
    </row>
    <row r="31" spans="1:9" s="5" customFormat="1" ht="42" customHeight="1">
      <c r="A31" s="24" t="s">
        <v>34</v>
      </c>
      <c r="B31" s="25" t="s">
        <v>76</v>
      </c>
      <c r="C31" s="25" t="s">
        <v>77</v>
      </c>
      <c r="D31" s="42" t="s">
        <v>70</v>
      </c>
      <c r="E31" s="25" t="s">
        <v>78</v>
      </c>
      <c r="F31" s="25">
        <v>13886225136</v>
      </c>
      <c r="G31" s="25" t="s">
        <v>38</v>
      </c>
      <c r="H31" s="46">
        <v>3600</v>
      </c>
      <c r="I31" s="66" t="s">
        <v>79</v>
      </c>
    </row>
    <row r="32" spans="1:9" s="5" customFormat="1" ht="42" customHeight="1">
      <c r="A32" s="24" t="s">
        <v>34</v>
      </c>
      <c r="B32" s="25" t="s">
        <v>76</v>
      </c>
      <c r="C32" s="25" t="s">
        <v>80</v>
      </c>
      <c r="D32" s="42" t="s">
        <v>70</v>
      </c>
      <c r="E32" s="25" t="s">
        <v>81</v>
      </c>
      <c r="F32" s="25">
        <v>13995703178</v>
      </c>
      <c r="G32" s="25" t="s">
        <v>38</v>
      </c>
      <c r="H32" s="46">
        <v>5700</v>
      </c>
      <c r="I32" s="66" t="s">
        <v>82</v>
      </c>
    </row>
    <row r="33" spans="1:9" s="4" customFormat="1" ht="31.5" customHeight="1">
      <c r="A33" s="17">
        <v>1</v>
      </c>
      <c r="B33" s="18">
        <f>B34+B38+B43+B56+B58</f>
        <v>10</v>
      </c>
      <c r="C33" s="18">
        <f aca="true" t="shared" si="3" ref="C33:H33">C34+C38+C43+C56+C58</f>
        <v>21</v>
      </c>
      <c r="D33" s="18">
        <f t="shared" si="3"/>
        <v>5</v>
      </c>
      <c r="E33" s="18">
        <f t="shared" si="3"/>
        <v>0</v>
      </c>
      <c r="F33" s="18">
        <f t="shared" si="3"/>
        <v>0</v>
      </c>
      <c r="G33" s="18">
        <f t="shared" si="3"/>
        <v>0</v>
      </c>
      <c r="H33" s="18">
        <f t="shared" si="3"/>
        <v>216719</v>
      </c>
      <c r="I33" s="60"/>
    </row>
    <row r="34" spans="1:9" s="4" customFormat="1" ht="31.5" customHeight="1">
      <c r="A34" s="20">
        <v>1</v>
      </c>
      <c r="B34" s="21">
        <v>3</v>
      </c>
      <c r="C34" s="21">
        <v>3</v>
      </c>
      <c r="D34" s="22">
        <v>1</v>
      </c>
      <c r="E34" s="23"/>
      <c r="F34" s="23"/>
      <c r="G34" s="22"/>
      <c r="H34" s="22">
        <f>SUM(H35:H37)</f>
        <v>29110</v>
      </c>
      <c r="I34" s="61"/>
    </row>
    <row r="35" spans="1:9" s="5" customFormat="1" ht="42" customHeight="1">
      <c r="A35" s="24" t="s">
        <v>83</v>
      </c>
      <c r="B35" s="25" t="s">
        <v>84</v>
      </c>
      <c r="C35" s="25" t="s">
        <v>85</v>
      </c>
      <c r="D35" s="42" t="s">
        <v>86</v>
      </c>
      <c r="E35" s="25" t="s">
        <v>87</v>
      </c>
      <c r="F35" s="25">
        <v>13997944398</v>
      </c>
      <c r="G35" s="25" t="s">
        <v>88</v>
      </c>
      <c r="H35" s="25">
        <v>3250</v>
      </c>
      <c r="I35" s="62" t="s">
        <v>89</v>
      </c>
    </row>
    <row r="36" spans="1:9" s="5" customFormat="1" ht="42" customHeight="1">
      <c r="A36" s="24" t="s">
        <v>83</v>
      </c>
      <c r="B36" s="25" t="s">
        <v>90</v>
      </c>
      <c r="C36" s="25" t="s">
        <v>91</v>
      </c>
      <c r="D36" s="42" t="s">
        <v>86</v>
      </c>
      <c r="E36" s="25" t="s">
        <v>92</v>
      </c>
      <c r="F36" s="25">
        <v>13607266851</v>
      </c>
      <c r="G36" s="25" t="s">
        <v>88</v>
      </c>
      <c r="H36" s="25">
        <v>19460</v>
      </c>
      <c r="I36" s="67" t="s">
        <v>93</v>
      </c>
    </row>
    <row r="37" spans="1:9" s="5" customFormat="1" ht="42" customHeight="1">
      <c r="A37" s="24" t="s">
        <v>83</v>
      </c>
      <c r="B37" s="25" t="s">
        <v>94</v>
      </c>
      <c r="C37" s="25" t="s">
        <v>95</v>
      </c>
      <c r="D37" s="42" t="s">
        <v>86</v>
      </c>
      <c r="E37" s="25" t="s">
        <v>96</v>
      </c>
      <c r="F37" s="25">
        <v>13597946299</v>
      </c>
      <c r="G37" s="25" t="s">
        <v>88</v>
      </c>
      <c r="H37" s="25">
        <v>6400</v>
      </c>
      <c r="I37" s="67" t="s">
        <v>97</v>
      </c>
    </row>
    <row r="38" spans="1:9" s="4" customFormat="1" ht="31.5" customHeight="1">
      <c r="A38" s="20">
        <v>1</v>
      </c>
      <c r="B38" s="21">
        <v>3</v>
      </c>
      <c r="C38" s="21">
        <v>4</v>
      </c>
      <c r="D38" s="22">
        <v>1</v>
      </c>
      <c r="E38" s="23"/>
      <c r="F38" s="23"/>
      <c r="G38" s="22"/>
      <c r="H38" s="22">
        <f>SUM(H39:H42)</f>
        <v>35347</v>
      </c>
      <c r="I38" s="61"/>
    </row>
    <row r="39" spans="1:9" s="5" customFormat="1" ht="42" customHeight="1">
      <c r="A39" s="52" t="s">
        <v>83</v>
      </c>
      <c r="B39" s="25" t="s">
        <v>98</v>
      </c>
      <c r="C39" s="25" t="s">
        <v>98</v>
      </c>
      <c r="D39" s="42" t="s">
        <v>99</v>
      </c>
      <c r="E39" s="26" t="s">
        <v>100</v>
      </c>
      <c r="F39" s="26" t="s">
        <v>101</v>
      </c>
      <c r="G39" s="25" t="s">
        <v>88</v>
      </c>
      <c r="H39" s="25">
        <v>10524</v>
      </c>
      <c r="I39" s="62" t="s">
        <v>102</v>
      </c>
    </row>
    <row r="40" spans="1:9" s="5" customFormat="1" ht="42" customHeight="1">
      <c r="A40" s="52" t="s">
        <v>83</v>
      </c>
      <c r="B40" s="25" t="s">
        <v>103</v>
      </c>
      <c r="C40" s="25" t="s">
        <v>104</v>
      </c>
      <c r="D40" s="42" t="s">
        <v>99</v>
      </c>
      <c r="E40" s="26" t="s">
        <v>105</v>
      </c>
      <c r="F40" s="26">
        <v>13886930608</v>
      </c>
      <c r="G40" s="25" t="s">
        <v>88</v>
      </c>
      <c r="H40" s="25">
        <v>9606</v>
      </c>
      <c r="I40" s="62" t="s">
        <v>106</v>
      </c>
    </row>
    <row r="41" spans="1:9" s="5" customFormat="1" ht="42" customHeight="1">
      <c r="A41" s="52" t="s">
        <v>83</v>
      </c>
      <c r="B41" s="25" t="s">
        <v>103</v>
      </c>
      <c r="C41" s="25" t="s">
        <v>107</v>
      </c>
      <c r="D41" s="42" t="s">
        <v>99</v>
      </c>
      <c r="E41" s="26" t="s">
        <v>105</v>
      </c>
      <c r="F41" s="26">
        <v>13886930608</v>
      </c>
      <c r="G41" s="25" t="s">
        <v>88</v>
      </c>
      <c r="H41" s="25">
        <v>8655</v>
      </c>
      <c r="I41" s="62" t="s">
        <v>106</v>
      </c>
    </row>
    <row r="42" spans="1:9" s="5" customFormat="1" ht="42" customHeight="1">
      <c r="A42" s="24" t="s">
        <v>83</v>
      </c>
      <c r="B42" s="25" t="s">
        <v>108</v>
      </c>
      <c r="C42" s="25" t="s">
        <v>108</v>
      </c>
      <c r="D42" s="42" t="s">
        <v>99</v>
      </c>
      <c r="E42" s="26" t="s">
        <v>109</v>
      </c>
      <c r="F42" s="26">
        <v>13908698569</v>
      </c>
      <c r="G42" s="25" t="s">
        <v>88</v>
      </c>
      <c r="H42" s="25">
        <v>6562</v>
      </c>
      <c r="I42" s="62" t="s">
        <v>110</v>
      </c>
    </row>
    <row r="43" spans="1:9" s="4" customFormat="1" ht="31.5" customHeight="1">
      <c r="A43" s="47">
        <v>1</v>
      </c>
      <c r="B43" s="28">
        <v>2</v>
      </c>
      <c r="C43" s="28">
        <v>12</v>
      </c>
      <c r="D43" s="48">
        <v>1</v>
      </c>
      <c r="E43" s="23"/>
      <c r="F43" s="23"/>
      <c r="G43" s="22"/>
      <c r="H43" s="22">
        <f>SUM(H44:H55)</f>
        <v>94652</v>
      </c>
      <c r="I43" s="61"/>
    </row>
    <row r="44" spans="1:9" s="5" customFormat="1" ht="42" customHeight="1">
      <c r="A44" s="24" t="s">
        <v>83</v>
      </c>
      <c r="B44" s="25" t="s">
        <v>111</v>
      </c>
      <c r="C44" s="25" t="s">
        <v>111</v>
      </c>
      <c r="D44" s="42" t="s">
        <v>112</v>
      </c>
      <c r="E44" s="53" t="s">
        <v>113</v>
      </c>
      <c r="F44" s="53" t="s">
        <v>114</v>
      </c>
      <c r="G44" s="54" t="s">
        <v>88</v>
      </c>
      <c r="H44" s="54">
        <v>17452</v>
      </c>
      <c r="I44" s="66" t="s">
        <v>115</v>
      </c>
    </row>
    <row r="45" spans="1:9" s="5" customFormat="1" ht="42" customHeight="1">
      <c r="A45" s="24" t="s">
        <v>83</v>
      </c>
      <c r="B45" s="25" t="s">
        <v>116</v>
      </c>
      <c r="C45" s="25" t="s">
        <v>117</v>
      </c>
      <c r="D45" s="42" t="s">
        <v>112</v>
      </c>
      <c r="E45" s="53" t="s">
        <v>118</v>
      </c>
      <c r="F45" s="53">
        <v>15972660891</v>
      </c>
      <c r="G45" s="54" t="s">
        <v>88</v>
      </c>
      <c r="H45" s="54">
        <v>5700</v>
      </c>
      <c r="I45" s="66" t="s">
        <v>119</v>
      </c>
    </row>
    <row r="46" spans="1:9" s="5" customFormat="1" ht="42" customHeight="1">
      <c r="A46" s="24" t="s">
        <v>83</v>
      </c>
      <c r="B46" s="25" t="s">
        <v>116</v>
      </c>
      <c r="C46" s="25" t="s">
        <v>120</v>
      </c>
      <c r="D46" s="42" t="s">
        <v>112</v>
      </c>
      <c r="E46" s="53" t="s">
        <v>121</v>
      </c>
      <c r="F46" s="53">
        <v>13807260421</v>
      </c>
      <c r="G46" s="54" t="s">
        <v>88</v>
      </c>
      <c r="H46" s="54">
        <v>6500</v>
      </c>
      <c r="I46" s="66" t="s">
        <v>122</v>
      </c>
    </row>
    <row r="47" spans="1:9" s="5" customFormat="1" ht="42" customHeight="1">
      <c r="A47" s="24" t="s">
        <v>83</v>
      </c>
      <c r="B47" s="25" t="s">
        <v>116</v>
      </c>
      <c r="C47" s="25" t="s">
        <v>123</v>
      </c>
      <c r="D47" s="42" t="s">
        <v>112</v>
      </c>
      <c r="E47" s="53" t="s">
        <v>124</v>
      </c>
      <c r="F47" s="53">
        <v>13377993936</v>
      </c>
      <c r="G47" s="54" t="s">
        <v>88</v>
      </c>
      <c r="H47" s="54">
        <v>7500</v>
      </c>
      <c r="I47" s="66" t="s">
        <v>125</v>
      </c>
    </row>
    <row r="48" spans="1:9" s="5" customFormat="1" ht="42" customHeight="1">
      <c r="A48" s="24" t="s">
        <v>83</v>
      </c>
      <c r="B48" s="25" t="s">
        <v>116</v>
      </c>
      <c r="C48" s="25" t="s">
        <v>126</v>
      </c>
      <c r="D48" s="42" t="s">
        <v>112</v>
      </c>
      <c r="E48" s="53" t="s">
        <v>127</v>
      </c>
      <c r="F48" s="53">
        <v>13986975049</v>
      </c>
      <c r="G48" s="54" t="s">
        <v>88</v>
      </c>
      <c r="H48" s="54">
        <v>4000</v>
      </c>
      <c r="I48" s="66" t="s">
        <v>128</v>
      </c>
    </row>
    <row r="49" spans="1:9" s="5" customFormat="1" ht="42" customHeight="1">
      <c r="A49" s="24" t="s">
        <v>83</v>
      </c>
      <c r="B49" s="25" t="s">
        <v>116</v>
      </c>
      <c r="C49" s="25" t="s">
        <v>129</v>
      </c>
      <c r="D49" s="42" t="s">
        <v>112</v>
      </c>
      <c r="E49" s="53" t="s">
        <v>130</v>
      </c>
      <c r="F49" s="53">
        <v>13607268733</v>
      </c>
      <c r="G49" s="54" t="s">
        <v>88</v>
      </c>
      <c r="H49" s="54">
        <v>12500</v>
      </c>
      <c r="I49" s="66" t="s">
        <v>131</v>
      </c>
    </row>
    <row r="50" spans="1:9" s="5" customFormat="1" ht="42" customHeight="1">
      <c r="A50" s="24" t="s">
        <v>83</v>
      </c>
      <c r="B50" s="25" t="s">
        <v>116</v>
      </c>
      <c r="C50" s="25" t="s">
        <v>132</v>
      </c>
      <c r="D50" s="42" t="s">
        <v>112</v>
      </c>
      <c r="E50" s="53" t="s">
        <v>133</v>
      </c>
      <c r="F50" s="53">
        <v>13396160699</v>
      </c>
      <c r="G50" s="54" t="s">
        <v>88</v>
      </c>
      <c r="H50" s="54">
        <v>3500</v>
      </c>
      <c r="I50" s="66" t="s">
        <v>134</v>
      </c>
    </row>
    <row r="51" spans="1:9" s="5" customFormat="1" ht="42" customHeight="1">
      <c r="A51" s="24" t="s">
        <v>83</v>
      </c>
      <c r="B51" s="25" t="s">
        <v>116</v>
      </c>
      <c r="C51" s="25" t="s">
        <v>135</v>
      </c>
      <c r="D51" s="42" t="s">
        <v>112</v>
      </c>
      <c r="E51" s="53" t="s">
        <v>136</v>
      </c>
      <c r="F51" s="53">
        <v>13986966336</v>
      </c>
      <c r="G51" s="54" t="s">
        <v>88</v>
      </c>
      <c r="H51" s="54">
        <v>8500</v>
      </c>
      <c r="I51" s="66" t="s">
        <v>137</v>
      </c>
    </row>
    <row r="52" spans="1:9" s="5" customFormat="1" ht="42" customHeight="1">
      <c r="A52" s="24" t="s">
        <v>83</v>
      </c>
      <c r="B52" s="25" t="s">
        <v>116</v>
      </c>
      <c r="C52" s="25" t="s">
        <v>138</v>
      </c>
      <c r="D52" s="42" t="s">
        <v>112</v>
      </c>
      <c r="E52" s="53" t="s">
        <v>139</v>
      </c>
      <c r="F52" s="53">
        <v>13797960877</v>
      </c>
      <c r="G52" s="54" t="s">
        <v>88</v>
      </c>
      <c r="H52" s="54">
        <v>11500</v>
      </c>
      <c r="I52" s="66" t="s">
        <v>140</v>
      </c>
    </row>
    <row r="53" spans="1:9" s="5" customFormat="1" ht="42" customHeight="1">
      <c r="A53" s="24" t="s">
        <v>83</v>
      </c>
      <c r="B53" s="25" t="s">
        <v>116</v>
      </c>
      <c r="C53" s="25" t="s">
        <v>141</v>
      </c>
      <c r="D53" s="42" t="s">
        <v>112</v>
      </c>
      <c r="E53" s="53" t="s">
        <v>142</v>
      </c>
      <c r="F53" s="53">
        <v>13986966588</v>
      </c>
      <c r="G53" s="54" t="s">
        <v>88</v>
      </c>
      <c r="H53" s="54">
        <v>7500</v>
      </c>
      <c r="I53" s="66" t="s">
        <v>125</v>
      </c>
    </row>
    <row r="54" spans="1:9" s="5" customFormat="1" ht="42" customHeight="1">
      <c r="A54" s="24" t="s">
        <v>83</v>
      </c>
      <c r="B54" s="25" t="s">
        <v>116</v>
      </c>
      <c r="C54" s="25" t="s">
        <v>143</v>
      </c>
      <c r="D54" s="42" t="s">
        <v>112</v>
      </c>
      <c r="E54" s="53" t="s">
        <v>144</v>
      </c>
      <c r="F54" s="53">
        <v>13807267032</v>
      </c>
      <c r="G54" s="54" t="s">
        <v>88</v>
      </c>
      <c r="H54" s="54">
        <v>5200</v>
      </c>
      <c r="I54" s="66" t="s">
        <v>145</v>
      </c>
    </row>
    <row r="55" spans="1:9" s="5" customFormat="1" ht="42" customHeight="1">
      <c r="A55" s="24" t="s">
        <v>83</v>
      </c>
      <c r="B55" s="25" t="s">
        <v>116</v>
      </c>
      <c r="C55" s="25" t="s">
        <v>146</v>
      </c>
      <c r="D55" s="42" t="s">
        <v>112</v>
      </c>
      <c r="E55" s="53" t="s">
        <v>147</v>
      </c>
      <c r="F55" s="53">
        <v>13807267032</v>
      </c>
      <c r="G55" s="54" t="s">
        <v>88</v>
      </c>
      <c r="H55" s="54">
        <v>4800</v>
      </c>
      <c r="I55" s="66" t="s">
        <v>97</v>
      </c>
    </row>
    <row r="56" spans="1:9" s="4" customFormat="1" ht="31.5" customHeight="1">
      <c r="A56" s="20">
        <v>1</v>
      </c>
      <c r="B56" s="21">
        <v>1</v>
      </c>
      <c r="C56" s="21">
        <v>1</v>
      </c>
      <c r="D56" s="22">
        <v>1</v>
      </c>
      <c r="E56" s="23"/>
      <c r="F56" s="23"/>
      <c r="G56" s="22"/>
      <c r="H56" s="22">
        <f>H57</f>
        <v>20590</v>
      </c>
      <c r="I56" s="61"/>
    </row>
    <row r="57" spans="1:9" s="5" customFormat="1" ht="42" customHeight="1">
      <c r="A57" s="24" t="s">
        <v>83</v>
      </c>
      <c r="B57" s="25" t="s">
        <v>148</v>
      </c>
      <c r="C57" s="25" t="s">
        <v>149</v>
      </c>
      <c r="D57" s="27" t="s">
        <v>150</v>
      </c>
      <c r="E57" s="53" t="s">
        <v>151</v>
      </c>
      <c r="F57" s="53" t="s">
        <v>152</v>
      </c>
      <c r="G57" s="54" t="s">
        <v>88</v>
      </c>
      <c r="H57" s="54">
        <v>20590</v>
      </c>
      <c r="I57" s="66" t="s">
        <v>153</v>
      </c>
    </row>
    <row r="58" spans="1:9" s="4" customFormat="1" ht="31.5" customHeight="1">
      <c r="A58" s="20">
        <v>1</v>
      </c>
      <c r="B58" s="21">
        <v>1</v>
      </c>
      <c r="C58" s="21">
        <v>1</v>
      </c>
      <c r="D58" s="22">
        <v>1</v>
      </c>
      <c r="E58" s="23"/>
      <c r="F58" s="23"/>
      <c r="G58" s="22"/>
      <c r="H58" s="22">
        <f>H59</f>
        <v>37020</v>
      </c>
      <c r="I58" s="61"/>
    </row>
    <row r="59" spans="1:9" s="5" customFormat="1" ht="42" customHeight="1">
      <c r="A59" s="55" t="s">
        <v>83</v>
      </c>
      <c r="B59" s="54" t="s">
        <v>154</v>
      </c>
      <c r="C59" s="56" t="s">
        <v>154</v>
      </c>
      <c r="D59" s="27" t="s">
        <v>155</v>
      </c>
      <c r="E59" s="51" t="s">
        <v>156</v>
      </c>
      <c r="F59" s="51" t="s">
        <v>157</v>
      </c>
      <c r="G59" s="25" t="s">
        <v>88</v>
      </c>
      <c r="H59" s="51">
        <v>37020</v>
      </c>
      <c r="I59" s="66" t="s">
        <v>137</v>
      </c>
    </row>
    <row r="60" spans="1:9" s="4" customFormat="1" ht="31.5" customHeight="1">
      <c r="A60" s="17">
        <v>1</v>
      </c>
      <c r="B60" s="19">
        <f aca="true" t="shared" si="4" ref="B60:H60">B61+B63</f>
        <v>2</v>
      </c>
      <c r="C60" s="19">
        <f t="shared" si="4"/>
        <v>2</v>
      </c>
      <c r="D60" s="19">
        <f t="shared" si="4"/>
        <v>2</v>
      </c>
      <c r="E60" s="19">
        <f t="shared" si="4"/>
        <v>0</v>
      </c>
      <c r="F60" s="19">
        <f t="shared" si="4"/>
        <v>0</v>
      </c>
      <c r="G60" s="19">
        <f t="shared" si="4"/>
        <v>0</v>
      </c>
      <c r="H60" s="19">
        <f t="shared" si="4"/>
        <v>36050</v>
      </c>
      <c r="I60" s="60"/>
    </row>
    <row r="61" spans="1:9" s="4" customFormat="1" ht="31.5" customHeight="1">
      <c r="A61" s="47">
        <v>1</v>
      </c>
      <c r="B61" s="28">
        <v>1</v>
      </c>
      <c r="C61" s="28">
        <v>1</v>
      </c>
      <c r="D61" s="22">
        <v>1</v>
      </c>
      <c r="E61" s="23"/>
      <c r="F61" s="23"/>
      <c r="G61" s="22"/>
      <c r="H61" s="28">
        <f>SUM(H62)</f>
        <v>23550</v>
      </c>
      <c r="I61" s="61"/>
    </row>
    <row r="62" spans="1:9" s="5" customFormat="1" ht="42" customHeight="1">
      <c r="A62" s="24" t="s">
        <v>158</v>
      </c>
      <c r="B62" s="25" t="s">
        <v>159</v>
      </c>
      <c r="C62" s="25" t="s">
        <v>160</v>
      </c>
      <c r="D62" s="27" t="s">
        <v>161</v>
      </c>
      <c r="E62" s="25" t="s">
        <v>162</v>
      </c>
      <c r="F62" s="25" t="s">
        <v>163</v>
      </c>
      <c r="G62" s="25" t="s">
        <v>164</v>
      </c>
      <c r="H62" s="25">
        <v>23550</v>
      </c>
      <c r="I62" s="68" t="s">
        <v>165</v>
      </c>
    </row>
    <row r="63" spans="1:9" s="4" customFormat="1" ht="31.5" customHeight="1">
      <c r="A63" s="47">
        <v>1</v>
      </c>
      <c r="B63" s="28">
        <v>1</v>
      </c>
      <c r="C63" s="28">
        <v>1</v>
      </c>
      <c r="D63" s="22">
        <v>1</v>
      </c>
      <c r="E63" s="44"/>
      <c r="F63" s="28"/>
      <c r="G63" s="45"/>
      <c r="H63" s="28">
        <f>SUM(H64)</f>
        <v>12500</v>
      </c>
      <c r="I63" s="61"/>
    </row>
    <row r="64" spans="1:9" s="5" customFormat="1" ht="42" customHeight="1">
      <c r="A64" s="24" t="s">
        <v>158</v>
      </c>
      <c r="B64" s="25" t="s">
        <v>166</v>
      </c>
      <c r="C64" s="25" t="s">
        <v>167</v>
      </c>
      <c r="D64" s="27" t="s">
        <v>168</v>
      </c>
      <c r="E64" s="25" t="s">
        <v>169</v>
      </c>
      <c r="F64" s="25" t="s">
        <v>170</v>
      </c>
      <c r="G64" s="25" t="s">
        <v>164</v>
      </c>
      <c r="H64" s="25">
        <v>12500</v>
      </c>
      <c r="I64" s="68" t="s">
        <v>171</v>
      </c>
    </row>
    <row r="65" spans="1:9" s="4" customFormat="1" ht="31.5" customHeight="1">
      <c r="A65" s="17">
        <v>1</v>
      </c>
      <c r="B65" s="19">
        <f>B66+B68+B70</f>
        <v>3</v>
      </c>
      <c r="C65" s="19">
        <f aca="true" t="shared" si="5" ref="C65:H65">C66+C68+C70</f>
        <v>3</v>
      </c>
      <c r="D65" s="19">
        <f t="shared" si="5"/>
        <v>3</v>
      </c>
      <c r="E65" s="19">
        <f t="shared" si="5"/>
        <v>0</v>
      </c>
      <c r="F65" s="19">
        <f t="shared" si="5"/>
        <v>0</v>
      </c>
      <c r="G65" s="19">
        <f t="shared" si="5"/>
        <v>0</v>
      </c>
      <c r="H65" s="19">
        <f t="shared" si="5"/>
        <v>21690</v>
      </c>
      <c r="I65" s="60"/>
    </row>
    <row r="66" spans="1:9" s="4" customFormat="1" ht="31.5" customHeight="1">
      <c r="A66" s="47">
        <v>1</v>
      </c>
      <c r="B66" s="28">
        <v>1</v>
      </c>
      <c r="C66" s="28">
        <v>1</v>
      </c>
      <c r="D66" s="22">
        <v>1</v>
      </c>
      <c r="E66" s="23"/>
      <c r="F66" s="23"/>
      <c r="G66" s="22"/>
      <c r="H66" s="28">
        <f aca="true" t="shared" si="6" ref="H66:H70">SUM(H67:H67)</f>
        <v>7190</v>
      </c>
      <c r="I66" s="61"/>
    </row>
    <row r="67" spans="1:9" s="5" customFormat="1" ht="42" customHeight="1">
      <c r="A67" s="24" t="s">
        <v>172</v>
      </c>
      <c r="B67" s="25" t="s">
        <v>173</v>
      </c>
      <c r="C67" s="25" t="s">
        <v>174</v>
      </c>
      <c r="D67" s="27" t="s">
        <v>175</v>
      </c>
      <c r="E67" s="25" t="s">
        <v>176</v>
      </c>
      <c r="F67" s="50">
        <v>13972109861</v>
      </c>
      <c r="G67" s="25" t="s">
        <v>177</v>
      </c>
      <c r="H67" s="25">
        <v>7190</v>
      </c>
      <c r="I67" s="68" t="s">
        <v>178</v>
      </c>
    </row>
    <row r="68" spans="1:9" s="4" customFormat="1" ht="31.5" customHeight="1">
      <c r="A68" s="47">
        <v>1</v>
      </c>
      <c r="B68" s="28">
        <v>1</v>
      </c>
      <c r="C68" s="28">
        <v>1</v>
      </c>
      <c r="D68" s="22">
        <v>1</v>
      </c>
      <c r="E68" s="44"/>
      <c r="F68" s="28"/>
      <c r="G68" s="45"/>
      <c r="H68" s="28">
        <f t="shared" si="6"/>
        <v>9000</v>
      </c>
      <c r="I68" s="61"/>
    </row>
    <row r="69" spans="1:9" s="5" customFormat="1" ht="60" customHeight="1">
      <c r="A69" s="24" t="s">
        <v>172</v>
      </c>
      <c r="B69" s="25" t="s">
        <v>179</v>
      </c>
      <c r="C69" s="25" t="s">
        <v>180</v>
      </c>
      <c r="D69" s="27" t="s">
        <v>181</v>
      </c>
      <c r="E69" s="25" t="s">
        <v>182</v>
      </c>
      <c r="F69" s="25">
        <v>13972390084</v>
      </c>
      <c r="G69" s="25" t="s">
        <v>177</v>
      </c>
      <c r="H69" s="25">
        <v>9000</v>
      </c>
      <c r="I69" s="68" t="s">
        <v>183</v>
      </c>
    </row>
    <row r="70" spans="1:9" s="4" customFormat="1" ht="31.5" customHeight="1">
      <c r="A70" s="47">
        <v>1</v>
      </c>
      <c r="B70" s="28">
        <v>1</v>
      </c>
      <c r="C70" s="28">
        <v>1</v>
      </c>
      <c r="D70" s="22">
        <v>1</v>
      </c>
      <c r="E70" s="28"/>
      <c r="F70" s="28"/>
      <c r="G70" s="45"/>
      <c r="H70" s="28">
        <f t="shared" si="6"/>
        <v>5500</v>
      </c>
      <c r="I70" s="61"/>
    </row>
    <row r="71" spans="1:9" s="5" customFormat="1" ht="42" customHeight="1">
      <c r="A71" s="24" t="s">
        <v>172</v>
      </c>
      <c r="B71" s="25" t="s">
        <v>184</v>
      </c>
      <c r="C71" s="25" t="s">
        <v>185</v>
      </c>
      <c r="D71" s="27" t="s">
        <v>186</v>
      </c>
      <c r="E71" s="25" t="s">
        <v>187</v>
      </c>
      <c r="F71" s="25">
        <v>13972335808</v>
      </c>
      <c r="G71" s="25" t="s">
        <v>177</v>
      </c>
      <c r="H71" s="25">
        <v>5500</v>
      </c>
      <c r="I71" s="68" t="s">
        <v>188</v>
      </c>
    </row>
    <row r="72" spans="1:9" s="4" customFormat="1" ht="31.5" customHeight="1">
      <c r="A72" s="17">
        <v>1</v>
      </c>
      <c r="B72" s="19">
        <f>B73</f>
        <v>1</v>
      </c>
      <c r="C72" s="19">
        <f>C73</f>
        <v>1</v>
      </c>
      <c r="D72" s="19">
        <f>D73</f>
        <v>1</v>
      </c>
      <c r="E72" s="19"/>
      <c r="F72" s="19"/>
      <c r="G72" s="19"/>
      <c r="H72" s="19">
        <f>H73</f>
        <v>6400</v>
      </c>
      <c r="I72" s="60"/>
    </row>
    <row r="73" spans="1:9" s="4" customFormat="1" ht="31.5" customHeight="1">
      <c r="A73" s="20">
        <v>1</v>
      </c>
      <c r="B73" s="21">
        <v>1</v>
      </c>
      <c r="C73" s="21">
        <v>1</v>
      </c>
      <c r="D73" s="22">
        <v>1</v>
      </c>
      <c r="E73" s="23"/>
      <c r="F73" s="23"/>
      <c r="G73" s="22"/>
      <c r="H73" s="28">
        <f>SUM(H74:H74)</f>
        <v>6400</v>
      </c>
      <c r="I73" s="61"/>
    </row>
    <row r="74" spans="1:9" s="5" customFormat="1" ht="42" customHeight="1">
      <c r="A74" s="24" t="s">
        <v>189</v>
      </c>
      <c r="B74" s="25" t="s">
        <v>190</v>
      </c>
      <c r="C74" s="25" t="s">
        <v>191</v>
      </c>
      <c r="D74" s="27" t="s">
        <v>192</v>
      </c>
      <c r="E74" s="25" t="s">
        <v>193</v>
      </c>
      <c r="F74" s="25">
        <v>13872015823</v>
      </c>
      <c r="G74" s="25" t="s">
        <v>194</v>
      </c>
      <c r="H74" s="25">
        <v>6400</v>
      </c>
      <c r="I74" s="68" t="s">
        <v>97</v>
      </c>
    </row>
    <row r="75" spans="1:9" s="4" customFormat="1" ht="31.5" customHeight="1">
      <c r="A75" s="17">
        <v>1</v>
      </c>
      <c r="B75" s="19">
        <f aca="true" t="shared" si="7" ref="B75:H75">B76+B78</f>
        <v>2</v>
      </c>
      <c r="C75" s="19">
        <f t="shared" si="7"/>
        <v>2</v>
      </c>
      <c r="D75" s="19">
        <f t="shared" si="7"/>
        <v>2</v>
      </c>
      <c r="E75" s="19">
        <f t="shared" si="7"/>
        <v>0</v>
      </c>
      <c r="F75" s="19">
        <f t="shared" si="7"/>
        <v>0</v>
      </c>
      <c r="G75" s="19">
        <f t="shared" si="7"/>
        <v>0</v>
      </c>
      <c r="H75" s="19">
        <f t="shared" si="7"/>
        <v>18670</v>
      </c>
      <c r="I75" s="60"/>
    </row>
    <row r="76" spans="1:9" s="4" customFormat="1" ht="31.5" customHeight="1">
      <c r="A76" s="47">
        <v>1</v>
      </c>
      <c r="B76" s="28">
        <v>1</v>
      </c>
      <c r="C76" s="28">
        <v>1</v>
      </c>
      <c r="D76" s="22">
        <v>1</v>
      </c>
      <c r="E76" s="23"/>
      <c r="F76" s="23"/>
      <c r="G76" s="22"/>
      <c r="H76" s="28">
        <f>SUM(H77)</f>
        <v>7600</v>
      </c>
      <c r="I76" s="61"/>
    </row>
    <row r="77" spans="1:9" s="5" customFormat="1" ht="42" customHeight="1">
      <c r="A77" s="24" t="s">
        <v>195</v>
      </c>
      <c r="B77" s="25" t="s">
        <v>196</v>
      </c>
      <c r="C77" s="25" t="s">
        <v>197</v>
      </c>
      <c r="D77" s="27" t="s">
        <v>198</v>
      </c>
      <c r="E77" s="25" t="s">
        <v>199</v>
      </c>
      <c r="F77" s="25" t="s">
        <v>200</v>
      </c>
      <c r="G77" s="25" t="s">
        <v>201</v>
      </c>
      <c r="H77" s="25">
        <v>7600</v>
      </c>
      <c r="I77" s="68" t="s">
        <v>202</v>
      </c>
    </row>
    <row r="78" spans="1:9" s="4" customFormat="1" ht="31.5" customHeight="1">
      <c r="A78" s="47">
        <v>1</v>
      </c>
      <c r="B78" s="28">
        <v>1</v>
      </c>
      <c r="C78" s="28">
        <v>1</v>
      </c>
      <c r="D78" s="22">
        <v>1</v>
      </c>
      <c r="E78" s="44"/>
      <c r="F78" s="28"/>
      <c r="G78" s="45"/>
      <c r="H78" s="28">
        <f>SUM(H79)</f>
        <v>11070</v>
      </c>
      <c r="I78" s="61"/>
    </row>
    <row r="79" spans="1:9" s="5" customFormat="1" ht="42" customHeight="1">
      <c r="A79" s="24" t="s">
        <v>195</v>
      </c>
      <c r="B79" s="25" t="s">
        <v>203</v>
      </c>
      <c r="C79" s="25" t="s">
        <v>204</v>
      </c>
      <c r="D79" s="27" t="s">
        <v>205</v>
      </c>
      <c r="E79" s="25" t="s">
        <v>206</v>
      </c>
      <c r="F79" s="25" t="s">
        <v>207</v>
      </c>
      <c r="G79" s="25" t="s">
        <v>201</v>
      </c>
      <c r="H79" s="25">
        <v>11070</v>
      </c>
      <c r="I79" s="68" t="s">
        <v>208</v>
      </c>
    </row>
    <row r="80" spans="1:9" s="4" customFormat="1" ht="31.5" customHeight="1">
      <c r="A80" s="17">
        <v>1</v>
      </c>
      <c r="B80" s="19">
        <f aca="true" t="shared" si="8" ref="B80:H80">B81+B83</f>
        <v>2</v>
      </c>
      <c r="C80" s="19">
        <f t="shared" si="8"/>
        <v>2</v>
      </c>
      <c r="D80" s="19">
        <f t="shared" si="8"/>
        <v>2</v>
      </c>
      <c r="E80" s="19">
        <f t="shared" si="8"/>
        <v>0</v>
      </c>
      <c r="F80" s="19">
        <f t="shared" si="8"/>
        <v>0</v>
      </c>
      <c r="G80" s="19">
        <f t="shared" si="8"/>
        <v>0</v>
      </c>
      <c r="H80" s="19">
        <f t="shared" si="8"/>
        <v>22500</v>
      </c>
      <c r="I80" s="60"/>
    </row>
    <row r="81" spans="1:9" s="4" customFormat="1" ht="31.5" customHeight="1">
      <c r="A81" s="47">
        <v>1</v>
      </c>
      <c r="B81" s="28">
        <v>1</v>
      </c>
      <c r="C81" s="28">
        <v>1</v>
      </c>
      <c r="D81" s="22">
        <v>1</v>
      </c>
      <c r="E81" s="23"/>
      <c r="F81" s="23"/>
      <c r="G81" s="22"/>
      <c r="H81" s="28">
        <f>SUM(H82:H82)</f>
        <v>6900</v>
      </c>
      <c r="I81" s="61"/>
    </row>
    <row r="82" spans="1:9" s="5" customFormat="1" ht="42" customHeight="1">
      <c r="A82" s="24" t="s">
        <v>209</v>
      </c>
      <c r="B82" s="25" t="s">
        <v>210</v>
      </c>
      <c r="C82" s="25" t="s">
        <v>210</v>
      </c>
      <c r="D82" s="27" t="s">
        <v>211</v>
      </c>
      <c r="E82" s="25" t="s">
        <v>212</v>
      </c>
      <c r="F82" s="25">
        <v>13997867082</v>
      </c>
      <c r="G82" s="25" t="s">
        <v>213</v>
      </c>
      <c r="H82" s="25">
        <v>6900</v>
      </c>
      <c r="I82" s="68" t="s">
        <v>214</v>
      </c>
    </row>
    <row r="83" spans="1:9" s="4" customFormat="1" ht="31.5" customHeight="1">
      <c r="A83" s="47">
        <v>1</v>
      </c>
      <c r="B83" s="28">
        <v>1</v>
      </c>
      <c r="C83" s="28">
        <v>1</v>
      </c>
      <c r="D83" s="22">
        <v>1</v>
      </c>
      <c r="E83" s="23"/>
      <c r="F83" s="23"/>
      <c r="G83" s="22"/>
      <c r="H83" s="28">
        <f>SUM(H84:H84)</f>
        <v>15600</v>
      </c>
      <c r="I83" s="61"/>
    </row>
    <row r="84" spans="1:9" s="5" customFormat="1" ht="42" customHeight="1">
      <c r="A84" s="24" t="s">
        <v>209</v>
      </c>
      <c r="B84" s="25" t="s">
        <v>215</v>
      </c>
      <c r="C84" s="25" t="s">
        <v>215</v>
      </c>
      <c r="D84" s="27" t="s">
        <v>216</v>
      </c>
      <c r="E84" s="25" t="s">
        <v>217</v>
      </c>
      <c r="F84" s="25">
        <v>13986432678</v>
      </c>
      <c r="G84" s="25" t="s">
        <v>213</v>
      </c>
      <c r="H84" s="25">
        <v>15600</v>
      </c>
      <c r="I84" s="68" t="s">
        <v>218</v>
      </c>
    </row>
    <row r="85" spans="1:9" s="4" customFormat="1" ht="31.5" customHeight="1">
      <c r="A85" s="17">
        <v>1</v>
      </c>
      <c r="B85" s="19">
        <f>B86</f>
        <v>1</v>
      </c>
      <c r="C85" s="19">
        <f>C86</f>
        <v>1</v>
      </c>
      <c r="D85" s="19">
        <f>D86</f>
        <v>1</v>
      </c>
      <c r="E85" s="19"/>
      <c r="F85" s="19"/>
      <c r="G85" s="19"/>
      <c r="H85" s="19">
        <f>H86</f>
        <v>15277</v>
      </c>
      <c r="I85" s="60"/>
    </row>
    <row r="86" spans="1:9" s="4" customFormat="1" ht="31.5" customHeight="1">
      <c r="A86" s="20">
        <v>1</v>
      </c>
      <c r="B86" s="21">
        <v>1</v>
      </c>
      <c r="C86" s="21">
        <v>1</v>
      </c>
      <c r="D86" s="22">
        <v>1</v>
      </c>
      <c r="E86" s="23"/>
      <c r="F86" s="23"/>
      <c r="G86" s="22"/>
      <c r="H86" s="22">
        <f>H87</f>
        <v>15277</v>
      </c>
      <c r="I86" s="61"/>
    </row>
    <row r="87" spans="1:9" s="5" customFormat="1" ht="42" customHeight="1">
      <c r="A87" s="69" t="s">
        <v>219</v>
      </c>
      <c r="B87" s="70" t="s">
        <v>220</v>
      </c>
      <c r="C87" s="70" t="s">
        <v>220</v>
      </c>
      <c r="D87" s="27" t="s">
        <v>221</v>
      </c>
      <c r="E87" s="25" t="s">
        <v>222</v>
      </c>
      <c r="F87" s="25" t="s">
        <v>223</v>
      </c>
      <c r="G87" s="25" t="s">
        <v>224</v>
      </c>
      <c r="H87" s="71">
        <v>15277</v>
      </c>
      <c r="I87" s="68" t="s">
        <v>225</v>
      </c>
    </row>
    <row r="88" spans="1:9" s="4" customFormat="1" ht="31.5" customHeight="1">
      <c r="A88" s="17">
        <v>1</v>
      </c>
      <c r="B88" s="19">
        <v>1</v>
      </c>
      <c r="C88" s="19">
        <v>1</v>
      </c>
      <c r="D88" s="19">
        <v>1</v>
      </c>
      <c r="E88" s="19"/>
      <c r="F88" s="19"/>
      <c r="G88" s="19"/>
      <c r="H88" s="19">
        <f>H89</f>
        <v>18000</v>
      </c>
      <c r="I88" s="60"/>
    </row>
    <row r="89" spans="1:9" s="4" customFormat="1" ht="31.5" customHeight="1">
      <c r="A89" s="20">
        <v>1</v>
      </c>
      <c r="B89" s="21">
        <v>1</v>
      </c>
      <c r="C89" s="21">
        <v>1</v>
      </c>
      <c r="D89" s="22">
        <v>1</v>
      </c>
      <c r="E89" s="23"/>
      <c r="F89" s="23"/>
      <c r="G89" s="22"/>
      <c r="H89" s="22">
        <f>H90</f>
        <v>18000</v>
      </c>
      <c r="I89" s="61"/>
    </row>
    <row r="90" spans="1:9" s="5" customFormat="1" ht="42" customHeight="1">
      <c r="A90" s="69" t="s">
        <v>226</v>
      </c>
      <c r="B90" s="70" t="s">
        <v>227</v>
      </c>
      <c r="C90" s="72" t="s">
        <v>227</v>
      </c>
      <c r="D90" s="51" t="s">
        <v>228</v>
      </c>
      <c r="E90" s="71" t="s">
        <v>229</v>
      </c>
      <c r="F90" s="73">
        <v>13995657090</v>
      </c>
      <c r="G90" s="71" t="s">
        <v>230</v>
      </c>
      <c r="H90" s="71">
        <v>18000</v>
      </c>
      <c r="I90" s="68" t="s">
        <v>231</v>
      </c>
    </row>
    <row r="91" spans="1:9" s="4" customFormat="1" ht="31.5" customHeight="1">
      <c r="A91" s="17">
        <v>1</v>
      </c>
      <c r="B91" s="19">
        <v>1</v>
      </c>
      <c r="C91" s="19">
        <v>1</v>
      </c>
      <c r="D91" s="19">
        <v>1</v>
      </c>
      <c r="E91" s="19"/>
      <c r="F91" s="19"/>
      <c r="G91" s="19"/>
      <c r="H91" s="19">
        <f aca="true" t="shared" si="9" ref="H91:H95">H92</f>
        <v>12500</v>
      </c>
      <c r="I91" s="60"/>
    </row>
    <row r="92" spans="1:9" s="4" customFormat="1" ht="31.5" customHeight="1">
      <c r="A92" s="20">
        <v>1</v>
      </c>
      <c r="B92" s="21">
        <v>1</v>
      </c>
      <c r="C92" s="21">
        <v>1</v>
      </c>
      <c r="D92" s="22">
        <v>1</v>
      </c>
      <c r="E92" s="23"/>
      <c r="F92" s="23"/>
      <c r="G92" s="22"/>
      <c r="H92" s="22">
        <f t="shared" si="9"/>
        <v>12500</v>
      </c>
      <c r="I92" s="61"/>
    </row>
    <row r="93" spans="1:9" s="5" customFormat="1" ht="42" customHeight="1">
      <c r="A93" s="24" t="s">
        <v>232</v>
      </c>
      <c r="B93" s="25" t="s">
        <v>233</v>
      </c>
      <c r="C93" s="25" t="s">
        <v>234</v>
      </c>
      <c r="D93" s="51" t="s">
        <v>235</v>
      </c>
      <c r="E93" s="25" t="s">
        <v>236</v>
      </c>
      <c r="F93" s="25">
        <v>13972928469</v>
      </c>
      <c r="G93" s="25" t="s">
        <v>237</v>
      </c>
      <c r="H93" s="25">
        <v>12500</v>
      </c>
      <c r="I93" s="62" t="s">
        <v>145</v>
      </c>
    </row>
    <row r="94" spans="1:9" s="4" customFormat="1" ht="31.5" customHeight="1">
      <c r="A94" s="17">
        <v>1</v>
      </c>
      <c r="B94" s="19">
        <v>1</v>
      </c>
      <c r="C94" s="19">
        <v>1</v>
      </c>
      <c r="D94" s="19">
        <v>1</v>
      </c>
      <c r="E94" s="19"/>
      <c r="F94" s="19"/>
      <c r="G94" s="19"/>
      <c r="H94" s="19">
        <f t="shared" si="9"/>
        <v>12389</v>
      </c>
      <c r="I94" s="60"/>
    </row>
    <row r="95" spans="1:9" s="4" customFormat="1" ht="31.5" customHeight="1">
      <c r="A95" s="20">
        <v>1</v>
      </c>
      <c r="B95" s="21">
        <v>1</v>
      </c>
      <c r="C95" s="21">
        <v>1</v>
      </c>
      <c r="D95" s="22">
        <v>1</v>
      </c>
      <c r="E95" s="23"/>
      <c r="F95" s="23"/>
      <c r="G95" s="22"/>
      <c r="H95" s="22">
        <f t="shared" si="9"/>
        <v>12389</v>
      </c>
      <c r="I95" s="61"/>
    </row>
    <row r="96" spans="1:9" s="5" customFormat="1" ht="42" customHeight="1">
      <c r="A96" s="24" t="s">
        <v>238</v>
      </c>
      <c r="B96" s="25" t="s">
        <v>239</v>
      </c>
      <c r="C96" s="25" t="s">
        <v>239</v>
      </c>
      <c r="D96" s="51" t="s">
        <v>240</v>
      </c>
      <c r="E96" s="71" t="s">
        <v>241</v>
      </c>
      <c r="F96" s="73">
        <v>13707222660</v>
      </c>
      <c r="G96" s="71" t="s">
        <v>242</v>
      </c>
      <c r="H96" s="25">
        <v>12389</v>
      </c>
      <c r="I96" s="62" t="s">
        <v>243</v>
      </c>
    </row>
    <row r="97" spans="1:8" ht="21" customHeight="1">
      <c r="A97" s="74"/>
      <c r="B97" s="74"/>
      <c r="C97" s="74"/>
      <c r="D97" s="75"/>
      <c r="E97" s="76"/>
      <c r="F97" s="76"/>
      <c r="G97" s="77"/>
      <c r="H97" s="77"/>
    </row>
    <row r="98" spans="1:8" ht="21" customHeight="1">
      <c r="A98" s="74"/>
      <c r="B98" s="74"/>
      <c r="C98" s="74"/>
      <c r="D98" s="75"/>
      <c r="E98" s="76"/>
      <c r="F98" s="76"/>
      <c r="G98" s="77"/>
      <c r="H98" s="77"/>
    </row>
    <row r="99" spans="1:8" ht="21" customHeight="1">
      <c r="A99" s="74"/>
      <c r="B99" s="74"/>
      <c r="C99" s="74"/>
      <c r="D99" s="78"/>
      <c r="E99" s="79"/>
      <c r="F99" s="79"/>
      <c r="G99" s="80"/>
      <c r="H99" s="80"/>
    </row>
    <row r="100" spans="1:3" ht="21" customHeight="1">
      <c r="A100" s="74"/>
      <c r="B100" s="74"/>
      <c r="C100" s="74"/>
    </row>
  </sheetData>
  <sheetProtection/>
  <mergeCells count="5">
    <mergeCell ref="A2:I2"/>
    <mergeCell ref="A97:C97"/>
    <mergeCell ref="A98:C98"/>
    <mergeCell ref="A99:C99"/>
    <mergeCell ref="A100:C100"/>
  </mergeCells>
  <printOptions horizontalCentered="1"/>
  <pageMargins left="0.4722222222222222" right="0.4722222222222222" top="0.3541666666666667" bottom="0.3145833333333333" header="0.2361111111111111" footer="0.15694444444444444"/>
  <pageSetup errors="NA" firstPageNumber="1" useFirstPageNumber="1" fitToHeight="0" fitToWidth="1" horizontalDpi="600" verticalDpi="600" orientation="landscape" paperSize="9"/>
  <headerFooter alignWithMargins="0">
    <oddFooter>&amp;C第 &amp;P 页，共 &amp;N 页</oddFooter>
  </headerFooter>
  <rowBreaks count="5" manualBreakCount="5">
    <brk id="13" max="8" man="1"/>
    <brk id="55" max="8" man="1"/>
    <brk id="77" max="8" man="1"/>
    <brk id="87" max="8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liuxin</cp:lastModifiedBy>
  <cp:lastPrinted>2018-10-16T04:07:15Z</cp:lastPrinted>
  <dcterms:created xsi:type="dcterms:W3CDTF">2006-09-13T11:21:51Z</dcterms:created>
  <dcterms:modified xsi:type="dcterms:W3CDTF">2021-10-29T00:35:52Z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